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10.141.200.114\dg_fin2\DG_FIN2_prive\4-marchés_publics\14- autres\2- En cours\2025-03_Destruction de gaz _ HFC_SAO\1-Passation\3-DCE\2-VF Odt\"/>
    </mc:Choice>
  </mc:AlternateContent>
  <xr:revisionPtr revIDLastSave="0" documentId="8_{C1213F86-420A-4D1A-BDDA-9763293A11CC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Instructions" sheetId="7" r:id="rId1"/>
    <sheet name="Collecte et transport" sheetId="8" r:id="rId2"/>
    <sheet name="Conditionnement des bouteilles" sheetId="9" r:id="rId3"/>
    <sheet name="Stockage - Réversibilité" sheetId="10" r:id="rId4"/>
  </sheets>
  <definedNames>
    <definedName name="_xlnm.Print_Area" localSheetId="1">'Collecte et transport'!$A$1:$V$34</definedName>
    <definedName name="_xlnm.Print_Area" localSheetId="2">'Conditionnement des bouteilles'!$A$1:$Q$39</definedName>
    <definedName name="_xlnm.Print_Area" localSheetId="0">Instructions!$B$2:$F$5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" i="10" l="1"/>
  <c r="I19" i="10"/>
  <c r="I16" i="10"/>
  <c r="I13" i="10"/>
  <c r="I10" i="10"/>
  <c r="M8" i="10"/>
  <c r="N8" i="10" s="1"/>
  <c r="D30" i="10" s="1"/>
  <c r="H7" i="10"/>
  <c r="I7" i="10" s="1"/>
  <c r="H34" i="9"/>
  <c r="H33" i="9"/>
  <c r="H32" i="9"/>
  <c r="H29" i="9"/>
  <c r="Q28" i="9"/>
  <c r="H28" i="9"/>
  <c r="Q27" i="9"/>
  <c r="H27" i="9"/>
  <c r="Q24" i="9"/>
  <c r="H24" i="9"/>
  <c r="Q23" i="9"/>
  <c r="H23" i="9"/>
  <c r="H22" i="9"/>
  <c r="Q20" i="9"/>
  <c r="Q19" i="9"/>
  <c r="H19" i="9"/>
  <c r="H18" i="9"/>
  <c r="H17" i="9"/>
  <c r="Q16" i="9"/>
  <c r="Q15" i="9"/>
  <c r="H14" i="9"/>
  <c r="H13" i="9"/>
  <c r="Q12" i="9"/>
  <c r="H12" i="9"/>
  <c r="Q11" i="9"/>
  <c r="H9" i="9"/>
  <c r="Q8" i="9"/>
  <c r="H8" i="9"/>
  <c r="Q7" i="9"/>
  <c r="H7" i="9"/>
  <c r="P31" i="8"/>
  <c r="V30" i="8"/>
  <c r="S30" i="8"/>
  <c r="P30" i="8"/>
  <c r="M30" i="8"/>
  <c r="J30" i="8"/>
  <c r="G30" i="8"/>
  <c r="V29" i="8"/>
  <c r="S29" i="8"/>
  <c r="P29" i="8"/>
  <c r="M29" i="8"/>
  <c r="J29" i="8"/>
  <c r="G29" i="8"/>
  <c r="V28" i="8"/>
  <c r="S28" i="8"/>
  <c r="P28" i="8"/>
  <c r="M28" i="8"/>
  <c r="J28" i="8"/>
  <c r="G28" i="8"/>
  <c r="V27" i="8"/>
  <c r="S27" i="8"/>
  <c r="P27" i="8"/>
  <c r="M27" i="8"/>
  <c r="J27" i="8"/>
  <c r="G27" i="8"/>
  <c r="V26" i="8"/>
  <c r="S26" i="8"/>
  <c r="P26" i="8"/>
  <c r="M26" i="8"/>
  <c r="J26" i="8"/>
  <c r="G26" i="8"/>
  <c r="G31" i="8" s="1"/>
  <c r="V21" i="8"/>
  <c r="S21" i="8"/>
  <c r="P21" i="8"/>
  <c r="M21" i="8"/>
  <c r="J21" i="8"/>
  <c r="G21" i="8"/>
  <c r="V20" i="8"/>
  <c r="S20" i="8"/>
  <c r="P20" i="8"/>
  <c r="M20" i="8"/>
  <c r="J20" i="8"/>
  <c r="G20" i="8"/>
  <c r="V19" i="8"/>
  <c r="S19" i="8"/>
  <c r="P19" i="8"/>
  <c r="M19" i="8"/>
  <c r="J19" i="8"/>
  <c r="G19" i="8"/>
  <c r="V18" i="8"/>
  <c r="S18" i="8"/>
  <c r="P18" i="8"/>
  <c r="M18" i="8"/>
  <c r="J18" i="8"/>
  <c r="G18" i="8"/>
  <c r="V17" i="8"/>
  <c r="S17" i="8"/>
  <c r="P17" i="8"/>
  <c r="M17" i="8"/>
  <c r="J17" i="8"/>
  <c r="G17" i="8"/>
  <c r="V16" i="8"/>
  <c r="S16" i="8"/>
  <c r="P16" i="8"/>
  <c r="M16" i="8"/>
  <c r="J16" i="8"/>
  <c r="G16" i="8"/>
  <c r="V15" i="8"/>
  <c r="S15" i="8"/>
  <c r="P15" i="8"/>
  <c r="M15" i="8"/>
  <c r="J15" i="8"/>
  <c r="G15" i="8"/>
  <c r="V14" i="8"/>
  <c r="S14" i="8"/>
  <c r="P14" i="8"/>
  <c r="M14" i="8"/>
  <c r="J14" i="8"/>
  <c r="G14" i="8"/>
  <c r="V13" i="8"/>
  <c r="S13" i="8"/>
  <c r="P13" i="8"/>
  <c r="M13" i="8"/>
  <c r="J13" i="8"/>
  <c r="G13" i="8"/>
  <c r="V12" i="8"/>
  <c r="S12" i="8"/>
  <c r="P12" i="8"/>
  <c r="M12" i="8"/>
  <c r="J12" i="8"/>
  <c r="G12" i="8"/>
  <c r="V11" i="8"/>
  <c r="S11" i="8"/>
  <c r="P11" i="8"/>
  <c r="M11" i="8"/>
  <c r="J11" i="8"/>
  <c r="G11" i="8"/>
  <c r="V10" i="8"/>
  <c r="S10" i="8"/>
  <c r="P10" i="8"/>
  <c r="M10" i="8"/>
  <c r="J10" i="8"/>
  <c r="G10" i="8"/>
  <c r="V9" i="8"/>
  <c r="S9" i="8"/>
  <c r="S31" i="8" s="1"/>
  <c r="P9" i="8"/>
  <c r="M9" i="8"/>
  <c r="M31" i="8" s="1"/>
  <c r="J9" i="8"/>
  <c r="J31" i="8" s="1"/>
  <c r="G9" i="8"/>
  <c r="V31" i="8" l="1"/>
  <c r="F33" i="8" s="1"/>
  <c r="D27" i="10" s="1"/>
  <c r="H36" i="9"/>
  <c r="I24" i="10"/>
  <c r="Q30" i="9"/>
  <c r="D38" i="9" l="1"/>
  <c r="D28" i="10" s="1"/>
  <c r="D29" i="10"/>
  <c r="D31" i="10" s="1"/>
</calcChain>
</file>

<file path=xl/sharedStrings.xml><?xml version="1.0" encoding="utf-8"?>
<sst xmlns="http://schemas.openxmlformats.org/spreadsheetml/2006/main" count="324" uniqueCount="135">
  <si>
    <t>N° UO</t>
  </si>
  <si>
    <t>Désignation</t>
  </si>
  <si>
    <t>Départements et régions d'outre-mer</t>
  </si>
  <si>
    <t>UO1.1</t>
  </si>
  <si>
    <t>UO1.2</t>
  </si>
  <si>
    <t>UO1.3</t>
  </si>
  <si>
    <t>UO1.4</t>
  </si>
  <si>
    <t>UO1.5</t>
  </si>
  <si>
    <t>UO1.6</t>
  </si>
  <si>
    <t>UO1.7</t>
  </si>
  <si>
    <t>UO1.8</t>
  </si>
  <si>
    <t>UO1.9</t>
  </si>
  <si>
    <t>UO1.10</t>
  </si>
  <si>
    <t>UO1.11</t>
  </si>
  <si>
    <t>UO1.12</t>
  </si>
  <si>
    <t>UO1.13</t>
  </si>
  <si>
    <t>UO1.14</t>
  </si>
  <si>
    <t>UO1.15</t>
  </si>
  <si>
    <t>Période de stockage en Mois</t>
  </si>
  <si>
    <t>TOTAL DQE</t>
  </si>
  <si>
    <t>France Métropolitaine</t>
  </si>
  <si>
    <r>
      <rPr>
        <u/>
        <sz val="11"/>
        <color theme="1"/>
        <rFont val="Calibri"/>
        <family val="2"/>
        <scheme val="minor"/>
      </rPr>
      <t>&lt;</t>
    </r>
    <r>
      <rPr>
        <sz val="11"/>
        <color theme="1"/>
        <rFont val="Calibri"/>
        <family val="2"/>
        <scheme val="minor"/>
      </rPr>
      <t xml:space="preserve"> 50 L</t>
    </r>
  </si>
  <si>
    <t>&gt; 100 L</t>
  </si>
  <si>
    <t>Nombre de palette</t>
  </si>
  <si>
    <t>Quantités</t>
  </si>
  <si>
    <t>DÉTAIL QUANTITATIF ESTIMATIF (DQE)</t>
  </si>
  <si>
    <t>PRESTATIONS DE COLLECTE, STOCKAGE ET DESTRUCTION DE BOUTEILLES DE GAZ ILLICITES CONTENANT DES GAZ A EFFET DE SERRE FLUORES AINSI QUE DES SUBSTANCES APPAUVRISSANT LA COUCHE D’OZONE AU PROFIT DE LA DGDDI
LOT 2 : COLLECTE ET STOCKAGE SECURISE DES BOUTEILLES DE GAZ</t>
  </si>
  <si>
    <r>
      <rPr>
        <b/>
        <sz val="24"/>
        <color rgb="FF000000"/>
        <rFont val="Marianne"/>
        <family val="3"/>
      </rPr>
      <t>Consultation n°2025-03</t>
    </r>
    <r>
      <rPr>
        <b/>
        <sz val="20"/>
        <color rgb="FF000000"/>
        <rFont val="Marianne"/>
        <family val="3"/>
      </rPr>
      <t xml:space="preserve">
</t>
    </r>
  </si>
  <si>
    <t>Prestations de Collecte et transport des bouteilles de gaz situées en Guadeloupe</t>
  </si>
  <si>
    <t>Prestations de Collecte et transport des bouteilles de gaz situées en Martinique</t>
  </si>
  <si>
    <t>Prestations de Collecte et transport des bouteilles de gaz situées en Provence-Alpes-Côte d'Azur</t>
  </si>
  <si>
    <t>Prestations de Collecte et transport des bouteilles de gaz situées en Occitanie</t>
  </si>
  <si>
    <t>Prestations de Collecte et transport des bouteilles de gaz situées en Nouvelle-Aquitaine</t>
  </si>
  <si>
    <t>Prestations de Collecte et transport des bouteilles de gaz situées en Normandie</t>
  </si>
  <si>
    <t>Prestations de Collecte et transport des bouteilles de gaz situées en  Île-de-France</t>
  </si>
  <si>
    <t>Prestations de Collecte et transport des bouteilles de gaz situées en Hauts-de-France</t>
  </si>
  <si>
    <t xml:space="preserve"> Prestations de Collecte et transport des bouteilles de gaz situées en Corse</t>
  </si>
  <si>
    <t xml:space="preserve"> Prestations de Collecte et transport des bouteilles de gaz situées en Bretagne</t>
  </si>
  <si>
    <t>Prestations de Collecte et transport des bouteilles de gaz situées en Bourgogne-Franche-Comté</t>
  </si>
  <si>
    <t>Prestations de Collecte et transport des bouteilles de gaz situées en Auvergne-Rhône-Alpes</t>
  </si>
  <si>
    <t>Volume / bouteilles</t>
  </si>
  <si>
    <t>Prestations de Collecte et transport des bouteilles de gaz situées dans le Grand Est</t>
  </si>
  <si>
    <t xml:space="preserve"> Prestations de Collecte et transport des bouteilles de gaz situées dans le Centre-Val de Loire</t>
  </si>
  <si>
    <t>UO 1 : PRESTATION DE COLLECTE ET TRANSPORT DES BOUTEILLES DE GAZ</t>
  </si>
  <si>
    <t>Véhicule charge utile 1 T</t>
  </si>
  <si>
    <t>Véhicule charge utile  3,5 T</t>
  </si>
  <si>
    <t>Véhicule charge utile  7,5 T</t>
  </si>
  <si>
    <t>Véhicule charge utile  12  T</t>
  </si>
  <si>
    <t>Véhicule charge utile  19 T</t>
  </si>
  <si>
    <t>Véhicule charge utile 24 T</t>
  </si>
  <si>
    <t>Quantités estimatives</t>
  </si>
  <si>
    <t>TOTAL</t>
  </si>
  <si>
    <t>Prestations de Collecte et transport des bouteilles de gaz situées dans le Pays de la Loire</t>
  </si>
  <si>
    <t>UO1.16</t>
  </si>
  <si>
    <t>Prestations de Collecte et transport des bouteilles de gaz situées en Guyane</t>
  </si>
  <si>
    <t>UO1.17</t>
  </si>
  <si>
    <t>Prestations de Collecte et transport des bouteilles de gaz situées à la La Réunion</t>
  </si>
  <si>
    <t>UO1.18</t>
  </si>
  <si>
    <t xml:space="preserve">Prestations de Collecte et transport des bouteilles de gaz situées à Mayotte </t>
  </si>
  <si>
    <t>TOTAL UO1</t>
  </si>
  <si>
    <t>UO 2 : PRESTATION DE CONDITIONNEMENT DES BOUTEILLES DE GAZ</t>
  </si>
  <si>
    <t>PRESTATION DE CONDITIONNEMENT</t>
  </si>
  <si>
    <t xml:space="preserve">PRESTATION DE CHIMISTE </t>
  </si>
  <si>
    <t xml:space="preserve"> Palettisation, mise en sarcophage de tous les contenants en mauvais état et ne pouvant être transporter en l'état et chargement dans le camion</t>
  </si>
  <si>
    <t>Volume/ bouteilles</t>
  </si>
  <si>
    <t>N°UO</t>
  </si>
  <si>
    <t>contrôle des produits et aide au respect de la conformité sanitaire vis-à-vis de l'ADR</t>
  </si>
  <si>
    <t>UO2.1</t>
  </si>
  <si>
    <t>Palettisation ou mise en box 
(soit 35 bouteillles max)</t>
  </si>
  <si>
    <t>UO2.19</t>
  </si>
  <si>
    <t>1/2 journée ( &lt; 4h)</t>
  </si>
  <si>
    <t>UO2.2</t>
  </si>
  <si>
    <t>&gt; 50 L à 100L</t>
  </si>
  <si>
    <t>UO2.20</t>
  </si>
  <si>
    <t>pour 1 journée   ( &gt; 4h et &lt; 7h)</t>
  </si>
  <si>
    <t>UO2.3</t>
  </si>
  <si>
    <t>Palettisation ou mise en box 
(soit 12 bouteillles max)</t>
  </si>
  <si>
    <t>Guadeloupe</t>
  </si>
  <si>
    <t>UO2.21</t>
  </si>
  <si>
    <r>
      <t xml:space="preserve">1/2 journée ( </t>
    </r>
    <r>
      <rPr>
        <u/>
        <sz val="11"/>
        <color theme="1"/>
        <rFont val="Calibri"/>
        <family val="2"/>
        <scheme val="minor"/>
      </rPr>
      <t>&lt;</t>
    </r>
    <r>
      <rPr>
        <sz val="11"/>
        <color theme="1"/>
        <rFont val="Calibri"/>
        <family val="2"/>
        <scheme val="minor"/>
      </rPr>
      <t xml:space="preserve"> 4h)</t>
    </r>
  </si>
  <si>
    <t>UO2.4</t>
  </si>
  <si>
    <t>Palettisation ou Mise en box ( 35 bouteilles max)</t>
  </si>
  <si>
    <t>UO2.22</t>
  </si>
  <si>
    <r>
      <t xml:space="preserve">pour 1 journée  ( &gt; 4h et </t>
    </r>
    <r>
      <rPr>
        <u/>
        <sz val="11"/>
        <color theme="1"/>
        <rFont val="Calibri"/>
        <family val="2"/>
        <scheme val="minor"/>
      </rPr>
      <t xml:space="preserve">&lt; </t>
    </r>
    <r>
      <rPr>
        <sz val="11"/>
        <color theme="1"/>
        <rFont val="Calibri"/>
        <family val="2"/>
        <scheme val="minor"/>
      </rPr>
      <t>7h)</t>
    </r>
  </si>
  <si>
    <t>UO2.5</t>
  </si>
  <si>
    <t>Martinique</t>
  </si>
  <si>
    <t>UO2.6</t>
  </si>
  <si>
    <t>Palettisation ou Mise en box ( 12 bouteilles max)</t>
  </si>
  <si>
    <t>UO2.23</t>
  </si>
  <si>
    <t>UO2.24</t>
  </si>
  <si>
    <t>UO2.7</t>
  </si>
  <si>
    <t>Guyane</t>
  </si>
  <si>
    <t>UO2.8</t>
  </si>
  <si>
    <t>UO2.9</t>
  </si>
  <si>
    <t>UO2.25</t>
  </si>
  <si>
    <t>UO2.26</t>
  </si>
  <si>
    <t>La Réunion</t>
  </si>
  <si>
    <t>UO2.10</t>
  </si>
  <si>
    <t>UO2.11</t>
  </si>
  <si>
    <t>UO2.27</t>
  </si>
  <si>
    <t>UO2.12</t>
  </si>
  <si>
    <t>UO2.28</t>
  </si>
  <si>
    <t xml:space="preserve">Mayotte </t>
  </si>
  <si>
    <t>UO2.13</t>
  </si>
  <si>
    <t>UO2.29</t>
  </si>
  <si>
    <t>UO2.14</t>
  </si>
  <si>
    <t>UO2.30</t>
  </si>
  <si>
    <t>UO2.15</t>
  </si>
  <si>
    <t>UO2.16</t>
  </si>
  <si>
    <t>UO2.17</t>
  </si>
  <si>
    <t>UO2.18</t>
  </si>
  <si>
    <t>TOTAL  UO2</t>
  </si>
  <si>
    <t>UO 3 : PRESTATION DE STOCKAGE SECURISE DES BOUTEILLES DE GAZ</t>
  </si>
  <si>
    <t>France métropolitaine</t>
  </si>
  <si>
    <t>UO4 : Prestation de réversibilité</t>
  </si>
  <si>
    <t>Designations</t>
  </si>
  <si>
    <t>Forfaits</t>
  </si>
  <si>
    <t>UO3.1</t>
  </si>
  <si>
    <t>Stockage d'une palette de bouteilles de gaz</t>
  </si>
  <si>
    <t>Mensuel</t>
  </si>
  <si>
    <t>Prix  TTC</t>
  </si>
  <si>
    <t>UO3.2</t>
  </si>
  <si>
    <t>UO3.3</t>
  </si>
  <si>
    <t>UO3.4</t>
  </si>
  <si>
    <t>UO3.5</t>
  </si>
  <si>
    <t>Mayotte</t>
  </si>
  <si>
    <t>UO3.6</t>
  </si>
  <si>
    <r>
      <rPr>
        <b/>
        <sz val="14"/>
        <color rgb="FFFF0000"/>
        <rFont val="Marianne"/>
        <family val="3"/>
      </rPr>
      <t xml:space="preserve">Le présent document a pour unique but de comparer financièrement les offres et de les noter au regard du critère « Prix de l’offre ». Il n’a en conséquence aucune valeur contractuelle et n’engage pas l’administration.
</t>
    </r>
    <r>
      <rPr>
        <sz val="12"/>
        <color rgb="FFFF0000"/>
        <rFont val="Marianne"/>
        <family val="3"/>
      </rPr>
      <t xml:space="preserve">
</t>
    </r>
    <r>
      <rPr>
        <sz val="14"/>
        <color rgb="FFFF0000"/>
        <rFont val="Marianne"/>
        <family val="3"/>
      </rPr>
      <t xml:space="preserve">Les quantités indiquées dans le présent document sont des quantités fictives permettant d’avoir une base d’analyse pour le jugement des offres au regard du critère prix.
</t>
    </r>
    <r>
      <rPr>
        <sz val="12"/>
        <color rgb="FFFF0000"/>
        <rFont val="Marianne"/>
        <family val="3"/>
      </rPr>
      <t xml:space="preserve">
</t>
    </r>
    <r>
      <rPr>
        <b/>
        <sz val="14"/>
        <color rgb="FFFF0000"/>
        <rFont val="Marianne"/>
        <family val="3"/>
      </rPr>
      <t xml:space="preserve">Le candidat est tenu de compléter toutes les cellules sur fond jaune.
</t>
    </r>
    <r>
      <rPr>
        <sz val="12"/>
        <color rgb="FFFF0000"/>
        <rFont val="Marianne"/>
        <family val="3"/>
      </rPr>
      <t xml:space="preserve">Les tarifs et montants sont exprimés en euros et arrondis 2 chiffres après la virgule.
</t>
    </r>
    <r>
      <rPr>
        <u/>
        <sz val="12"/>
        <color rgb="FFFF0000"/>
        <rFont val="Marianne"/>
        <family val="3"/>
      </rPr>
      <t xml:space="preserve">Il est </t>
    </r>
    <r>
      <rPr>
        <b/>
        <u/>
        <sz val="12"/>
        <color rgb="FFFF0000"/>
        <rFont val="Marianne"/>
        <family val="3"/>
      </rPr>
      <t>formellement interdit de modifier la forme du DQE.</t>
    </r>
    <r>
      <rPr>
        <u/>
        <sz val="12"/>
        <color rgb="FFFF0000"/>
        <rFont val="Marianne"/>
        <family val="3"/>
      </rPr>
      <t xml:space="preserve">
</t>
    </r>
    <r>
      <rPr>
        <sz val="12"/>
        <color rgb="FFFF0000"/>
        <rFont val="Marianne"/>
        <family val="3"/>
      </rPr>
      <t xml:space="preserve">
</t>
    </r>
  </si>
  <si>
    <t>TOTAL UO2</t>
  </si>
  <si>
    <t>TOTAL UO3</t>
  </si>
  <si>
    <t>TOTAL UO4</t>
  </si>
  <si>
    <t>P.U DDP</t>
  </si>
  <si>
    <t xml:space="preserve">	P.U HT</t>
  </si>
  <si>
    <t>P.U TTC</t>
  </si>
  <si>
    <t>SYNTHESE DU DQE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</si>
</sst>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rgb="FF000000"/>
      <name val="Liberation Sans1"/>
    </font>
    <font>
      <b/>
      <sz val="20"/>
      <color rgb="FF000000"/>
      <name val="Marianne"/>
      <family val="3"/>
    </font>
    <font>
      <b/>
      <sz val="14"/>
      <color rgb="FF000000"/>
      <name val="Marianne"/>
      <family val="3"/>
    </font>
    <font>
      <sz val="12"/>
      <color rgb="FFFF0000"/>
      <name val="Marianne"/>
      <family val="3"/>
    </font>
    <font>
      <b/>
      <sz val="14"/>
      <color rgb="FFFF0000"/>
      <name val="Marianne"/>
      <family val="3"/>
    </font>
    <font>
      <sz val="14"/>
      <color rgb="FFFF0000"/>
      <name val="Marianne"/>
      <family val="3"/>
    </font>
    <font>
      <u/>
      <sz val="12"/>
      <color rgb="FFFF0000"/>
      <name val="Marianne"/>
      <family val="3"/>
    </font>
    <font>
      <b/>
      <u/>
      <sz val="12"/>
      <color rgb="FFFF0000"/>
      <name val="Marianne"/>
      <family val="3"/>
    </font>
    <font>
      <b/>
      <sz val="24"/>
      <color rgb="FF000000"/>
      <name val="Marianne"/>
      <family val="3"/>
    </font>
    <font>
      <b/>
      <sz val="14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name val="Arial"/>
      <family val="2"/>
    </font>
    <font>
      <sz val="18"/>
      <name val="Marianne"/>
      <family val="3"/>
    </font>
    <font>
      <sz val="11"/>
      <name val="Marianne"/>
      <family val="3"/>
    </font>
    <font>
      <b/>
      <sz val="11"/>
      <name val="Marianne"/>
      <family val="3"/>
    </font>
    <font>
      <b/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249977111117893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  <xf numFmtId="0" fontId="16" fillId="0" borderId="0"/>
  </cellStyleXfs>
  <cellXfs count="209">
    <xf numFmtId="0" fontId="0" fillId="0" borderId="0" xfId="0"/>
    <xf numFmtId="0" fontId="0" fillId="0" borderId="4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0" fillId="0" borderId="22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164" fontId="0" fillId="5" borderId="4" xfId="1" applyNumberFormat="1" applyFont="1" applyFill="1" applyBorder="1" applyAlignment="1">
      <alignment horizontal="center" vertical="center"/>
    </xf>
    <xf numFmtId="164" fontId="0" fillId="5" borderId="23" xfId="1" applyNumberFormat="1" applyFont="1" applyFill="1" applyBorder="1" applyAlignment="1">
      <alignment horizontal="center" vertical="center"/>
    </xf>
    <xf numFmtId="164" fontId="0" fillId="5" borderId="3" xfId="0" applyNumberFormat="1" applyFill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/>
    </xf>
    <xf numFmtId="0" fontId="5" fillId="0" borderId="0" xfId="3"/>
    <xf numFmtId="164" fontId="0" fillId="0" borderId="0" xfId="0" applyNumberFormat="1" applyAlignment="1">
      <alignment horizontal="left" vertical="center"/>
    </xf>
    <xf numFmtId="0" fontId="0" fillId="4" borderId="34" xfId="0" applyFill="1" applyBorder="1" applyAlignment="1">
      <alignment horizontal="center" vertical="center" wrapText="1"/>
    </xf>
    <xf numFmtId="0" fontId="0" fillId="4" borderId="34" xfId="0" applyFill="1" applyBorder="1" applyAlignment="1">
      <alignment horizontal="center" vertical="center"/>
    </xf>
    <xf numFmtId="0" fontId="0" fillId="4" borderId="35" xfId="0" applyFill="1" applyBorder="1" applyAlignment="1">
      <alignment horizontal="center" vertical="center"/>
    </xf>
    <xf numFmtId="0" fontId="0" fillId="2" borderId="4" xfId="1" applyNumberFormat="1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164" fontId="0" fillId="5" borderId="5" xfId="0" applyNumberFormat="1" applyFill="1" applyBorder="1" applyAlignment="1">
      <alignment horizontal="center" vertical="center"/>
    </xf>
    <xf numFmtId="0" fontId="0" fillId="2" borderId="22" xfId="2" applyNumberFormat="1" applyFont="1" applyFill="1" applyBorder="1" applyAlignment="1">
      <alignment horizontal="center" vertical="center"/>
    </xf>
    <xf numFmtId="164" fontId="0" fillId="5" borderId="41" xfId="1" applyNumberFormat="1" applyFont="1" applyFill="1" applyBorder="1" applyAlignment="1">
      <alignment horizontal="center" vertical="center"/>
    </xf>
    <xf numFmtId="0" fontId="0" fillId="2" borderId="43" xfId="1" applyNumberFormat="1" applyFont="1" applyFill="1" applyBorder="1" applyAlignment="1">
      <alignment horizontal="center" vertical="center"/>
    </xf>
    <xf numFmtId="0" fontId="0" fillId="0" borderId="34" xfId="0" applyBorder="1" applyAlignment="1">
      <alignment horizontal="left" vertical="center"/>
    </xf>
    <xf numFmtId="0" fontId="0" fillId="2" borderId="47" xfId="1" applyNumberFormat="1" applyFont="1" applyFill="1" applyBorder="1" applyAlignment="1">
      <alignment horizontal="center" vertical="center"/>
    </xf>
    <xf numFmtId="164" fontId="0" fillId="5" borderId="9" xfId="1" applyNumberFormat="1" applyFont="1" applyFill="1" applyBorder="1" applyAlignment="1">
      <alignment horizontal="center" vertical="center"/>
    </xf>
    <xf numFmtId="164" fontId="0" fillId="7" borderId="0" xfId="1" applyNumberFormat="1" applyFont="1" applyFill="1" applyAlignment="1">
      <alignment horizontal="center" vertical="center"/>
    </xf>
    <xf numFmtId="164" fontId="0" fillId="0" borderId="0" xfId="1" applyNumberFormat="1" applyFont="1" applyAlignment="1">
      <alignment horizontal="center" vertical="center"/>
    </xf>
    <xf numFmtId="0" fontId="17" fillId="0" borderId="0" xfId="5" applyFont="1" applyAlignment="1">
      <alignment vertical="top"/>
    </xf>
    <xf numFmtId="0" fontId="18" fillId="0" borderId="0" xfId="5" applyFont="1" applyAlignment="1">
      <alignment vertical="top"/>
    </xf>
    <xf numFmtId="0" fontId="19" fillId="8" borderId="26" xfId="5" applyFont="1" applyFill="1" applyBorder="1" applyAlignment="1">
      <alignment horizontal="center" vertical="center"/>
    </xf>
    <xf numFmtId="164" fontId="19" fillId="8" borderId="26" xfId="5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vertical="center"/>
    </xf>
    <xf numFmtId="0" fontId="23" fillId="0" borderId="26" xfId="0" applyFont="1" applyBorder="1" applyAlignment="1">
      <alignment horizontal="center" vertical="center"/>
    </xf>
    <xf numFmtId="0" fontId="2" fillId="10" borderId="3" xfId="0" applyFont="1" applyFill="1" applyBorder="1" applyAlignment="1">
      <alignment horizontal="center" vertical="center"/>
    </xf>
    <xf numFmtId="0" fontId="24" fillId="4" borderId="28" xfId="0" applyFont="1" applyFill="1" applyBorder="1" applyAlignment="1">
      <alignment horizontal="center" vertical="center" wrapText="1"/>
    </xf>
    <xf numFmtId="0" fontId="24" fillId="4" borderId="37" xfId="0" applyFont="1" applyFill="1" applyBorder="1" applyAlignment="1">
      <alignment horizontal="center" vertical="center" wrapText="1"/>
    </xf>
    <xf numFmtId="0" fontId="24" fillId="4" borderId="32" xfId="0" applyFont="1" applyFill="1" applyBorder="1" applyAlignment="1">
      <alignment horizontal="center" vertical="center" wrapText="1"/>
    </xf>
    <xf numFmtId="0" fontId="23" fillId="0" borderId="33" xfId="0" applyFont="1" applyBorder="1" applyAlignment="1">
      <alignment horizontal="center" vertical="center" wrapText="1"/>
    </xf>
    <xf numFmtId="0" fontId="24" fillId="4" borderId="49" xfId="0" applyFont="1" applyFill="1" applyBorder="1" applyAlignment="1">
      <alignment horizontal="center" vertical="center" wrapText="1"/>
    </xf>
    <xf numFmtId="0" fontId="0" fillId="0" borderId="50" xfId="0" applyBorder="1" applyAlignment="1">
      <alignment horizontal="center" vertical="center"/>
    </xf>
    <xf numFmtId="0" fontId="0" fillId="2" borderId="54" xfId="0" applyFill="1" applyBorder="1" applyAlignment="1">
      <alignment horizontal="center" vertical="center" wrapText="1"/>
    </xf>
    <xf numFmtId="164" fontId="0" fillId="5" borderId="51" xfId="0" applyNumberFormat="1" applyFill="1" applyBorder="1" applyAlignment="1">
      <alignment horizontal="center" vertical="center" wrapText="1"/>
    </xf>
    <xf numFmtId="164" fontId="0" fillId="5" borderId="55" xfId="0" applyNumberFormat="1" applyFill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2" borderId="51" xfId="2" applyNumberFormat="1" applyFont="1" applyFill="1" applyBorder="1" applyAlignment="1">
      <alignment horizontal="center" vertical="center" wrapText="1"/>
    </xf>
    <xf numFmtId="164" fontId="0" fillId="5" borderId="56" xfId="0" applyNumberFormat="1" applyFill="1" applyBorder="1" applyAlignment="1">
      <alignment horizontal="center" vertical="center" wrapText="1"/>
    </xf>
    <xf numFmtId="164" fontId="0" fillId="5" borderId="7" xfId="0" applyNumberFormat="1" applyFill="1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0" fillId="2" borderId="19" xfId="2" applyNumberFormat="1" applyFont="1" applyFill="1" applyBorder="1" applyAlignment="1">
      <alignment horizontal="center" vertical="center" wrapText="1"/>
    </xf>
    <xf numFmtId="0" fontId="0" fillId="11" borderId="4" xfId="0" applyFill="1" applyBorder="1" applyAlignment="1">
      <alignment horizontal="center" vertical="center" wrapText="1"/>
    </xf>
    <xf numFmtId="0" fontId="0" fillId="11" borderId="4" xfId="0" applyFill="1" applyBorder="1" applyAlignment="1">
      <alignment vertical="center" wrapText="1"/>
    </xf>
    <xf numFmtId="164" fontId="0" fillId="4" borderId="4" xfId="0" applyNumberFormat="1" applyFill="1" applyBorder="1" applyAlignment="1">
      <alignment horizontal="center" vertical="center" wrapText="1"/>
    </xf>
    <xf numFmtId="164" fontId="0" fillId="4" borderId="3" xfId="0" applyNumberFormat="1" applyFill="1" applyBorder="1" applyAlignment="1">
      <alignment horizontal="center" vertical="center" wrapText="1"/>
    </xf>
    <xf numFmtId="164" fontId="0" fillId="5" borderId="3" xfId="0" applyNumberFormat="1" applyFill="1" applyBorder="1" applyAlignment="1">
      <alignment horizontal="center" vertical="center" wrapText="1"/>
    </xf>
    <xf numFmtId="164" fontId="0" fillId="5" borderId="5" xfId="0" applyNumberFormat="1" applyFill="1" applyBorder="1" applyAlignment="1">
      <alignment horizontal="center" vertical="center" wrapText="1"/>
    </xf>
    <xf numFmtId="0" fontId="0" fillId="2" borderId="3" xfId="2" applyNumberFormat="1" applyFont="1" applyFill="1" applyBorder="1" applyAlignment="1">
      <alignment horizontal="center" vertical="center" wrapText="1"/>
    </xf>
    <xf numFmtId="0" fontId="0" fillId="7" borderId="26" xfId="0" applyFill="1" applyBorder="1" applyAlignment="1">
      <alignment horizontal="center" vertical="center"/>
    </xf>
    <xf numFmtId="164" fontId="0" fillId="7" borderId="26" xfId="0" applyNumberFormat="1" applyFill="1" applyBorder="1" applyAlignment="1">
      <alignment horizontal="center" vertical="center"/>
    </xf>
    <xf numFmtId="0" fontId="2" fillId="8" borderId="1" xfId="0" applyFont="1" applyFill="1" applyBorder="1"/>
    <xf numFmtId="164" fontId="2" fillId="8" borderId="26" xfId="0" applyNumberFormat="1" applyFont="1" applyFill="1" applyBorder="1" applyAlignment="1">
      <alignment horizontal="center"/>
    </xf>
    <xf numFmtId="9" fontId="0" fillId="0" borderId="0" xfId="4" applyFont="1" applyAlignment="1">
      <alignment horizontal="center" vertical="center"/>
    </xf>
    <xf numFmtId="0" fontId="27" fillId="0" borderId="0" xfId="0" applyFont="1" applyAlignment="1">
      <alignment vertical="center"/>
    </xf>
    <xf numFmtId="9" fontId="0" fillId="0" borderId="0" xfId="4" applyFont="1" applyAlignment="1">
      <alignment horizontal="center" vertical="center" wrapText="1"/>
    </xf>
    <xf numFmtId="0" fontId="2" fillId="10" borderId="43" xfId="0" applyFont="1" applyFill="1" applyBorder="1" applyAlignment="1">
      <alignment horizontal="center" vertical="center"/>
    </xf>
    <xf numFmtId="0" fontId="2" fillId="10" borderId="5" xfId="0" applyFont="1" applyFill="1" applyBorder="1" applyAlignment="1">
      <alignment horizontal="center" vertical="center" wrapText="1"/>
    </xf>
    <xf numFmtId="0" fontId="2" fillId="10" borderId="3" xfId="0" applyFont="1" applyFill="1" applyBorder="1" applyAlignment="1">
      <alignment horizontal="center" vertical="center" wrapText="1"/>
    </xf>
    <xf numFmtId="0" fontId="0" fillId="4" borderId="60" xfId="0" applyFill="1" applyBorder="1" applyAlignment="1">
      <alignment horizontal="center" vertical="center" wrapText="1"/>
    </xf>
    <xf numFmtId="0" fontId="0" fillId="4" borderId="61" xfId="0" applyFill="1" applyBorder="1" applyAlignment="1">
      <alignment horizontal="center" vertical="center" wrapText="1"/>
    </xf>
    <xf numFmtId="0" fontId="0" fillId="0" borderId="62" xfId="0" applyBorder="1" applyAlignment="1">
      <alignment horizontal="center" vertical="center"/>
    </xf>
    <xf numFmtId="0" fontId="0" fillId="0" borderId="26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4" fontId="0" fillId="5" borderId="26" xfId="0" applyNumberFormat="1" applyFill="1" applyBorder="1" applyAlignment="1">
      <alignment vertical="center"/>
    </xf>
    <xf numFmtId="164" fontId="0" fillId="5" borderId="26" xfId="0" applyNumberFormat="1" applyFill="1" applyBorder="1" applyAlignment="1">
      <alignment horizontal="center" vertical="center"/>
    </xf>
    <xf numFmtId="164" fontId="0" fillId="5" borderId="61" xfId="0" applyNumberFormat="1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164" fontId="0" fillId="5" borderId="2" xfId="0" applyNumberForma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 wrapText="1"/>
    </xf>
    <xf numFmtId="0" fontId="0" fillId="0" borderId="47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164" fontId="0" fillId="5" borderId="45" xfId="0" applyNumberFormat="1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3" borderId="26" xfId="0" applyFill="1" applyBorder="1" applyAlignment="1">
      <alignment horizontal="center" vertical="center"/>
    </xf>
    <xf numFmtId="164" fontId="0" fillId="3" borderId="26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164" fontId="2" fillId="0" borderId="55" xfId="1" applyNumberFormat="1" applyFont="1" applyBorder="1" applyAlignment="1">
      <alignment horizontal="center" vertical="center"/>
    </xf>
    <xf numFmtId="164" fontId="2" fillId="0" borderId="61" xfId="0" applyNumberFormat="1" applyFont="1" applyBorder="1" applyAlignment="1">
      <alignment horizontal="center" vertical="center"/>
    </xf>
    <xf numFmtId="0" fontId="2" fillId="12" borderId="47" xfId="0" applyFont="1" applyFill="1" applyBorder="1" applyAlignment="1">
      <alignment horizontal="center" vertical="center"/>
    </xf>
    <xf numFmtId="164" fontId="2" fillId="12" borderId="63" xfId="1" applyNumberFormat="1" applyFont="1" applyFill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2" borderId="50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2" fillId="14" borderId="15" xfId="0" applyFont="1" applyFill="1" applyBorder="1" applyAlignment="1">
      <alignment horizontal="center" vertical="center"/>
    </xf>
    <xf numFmtId="0" fontId="6" fillId="0" borderId="29" xfId="3" applyFont="1" applyBorder="1" applyAlignment="1">
      <alignment horizontal="center" vertical="center" wrapText="1"/>
    </xf>
    <xf numFmtId="0" fontId="7" fillId="0" borderId="29" xfId="3" applyFont="1" applyBorder="1" applyAlignment="1">
      <alignment horizontal="center" vertical="center"/>
    </xf>
    <xf numFmtId="0" fontId="8" fillId="0" borderId="29" xfId="3" applyFont="1" applyBorder="1" applyAlignment="1">
      <alignment vertical="center" wrapText="1"/>
    </xf>
    <xf numFmtId="0" fontId="0" fillId="0" borderId="7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44" xfId="0" applyBorder="1" applyAlignment="1">
      <alignment horizontal="left" vertical="center" wrapText="1"/>
    </xf>
    <xf numFmtId="0" fontId="0" fillId="0" borderId="45" xfId="0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3" fillId="3" borderId="15" xfId="0" applyFont="1" applyFill="1" applyBorder="1" applyAlignment="1">
      <alignment horizontal="center" vertical="center"/>
    </xf>
    <xf numFmtId="0" fontId="15" fillId="3" borderId="6" xfId="0" applyFont="1" applyFill="1" applyBorder="1" applyAlignment="1">
      <alignment horizontal="center" vertical="center"/>
    </xf>
    <xf numFmtId="0" fontId="15" fillId="3" borderId="27" xfId="0" applyFont="1" applyFill="1" applyBorder="1" applyAlignment="1">
      <alignment horizontal="center" vertical="center"/>
    </xf>
    <xf numFmtId="0" fontId="15" fillId="3" borderId="16" xfId="0" applyFont="1" applyFill="1" applyBorder="1" applyAlignment="1">
      <alignment horizontal="center" vertical="center"/>
    </xf>
    <xf numFmtId="0" fontId="15" fillId="3" borderId="9" xfId="0" applyFont="1" applyFill="1" applyBorder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0" fontId="15" fillId="3" borderId="10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2" fillId="6" borderId="30" xfId="0" applyFont="1" applyFill="1" applyBorder="1" applyAlignment="1">
      <alignment horizontal="center" vertical="center" wrapText="1"/>
    </xf>
    <xf numFmtId="0" fontId="2" fillId="6" borderId="31" xfId="0" applyFont="1" applyFill="1" applyBorder="1" applyAlignment="1">
      <alignment horizontal="center" vertical="center" wrapText="1"/>
    </xf>
    <xf numFmtId="0" fontId="2" fillId="6" borderId="32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2" fillId="6" borderId="36" xfId="0" applyFont="1" applyFill="1" applyBorder="1" applyAlignment="1">
      <alignment horizontal="center" vertical="center" wrapText="1"/>
    </xf>
    <xf numFmtId="0" fontId="2" fillId="6" borderId="37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2" fillId="0" borderId="2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6" fillId="3" borderId="15" xfId="0" applyFont="1" applyFill="1" applyBorder="1" applyAlignment="1">
      <alignment horizontal="center" vertical="center" wrapText="1"/>
    </xf>
    <xf numFmtId="0" fontId="26" fillId="3" borderId="6" xfId="0" applyFont="1" applyFill="1" applyBorder="1" applyAlignment="1">
      <alignment horizontal="center" vertical="center" wrapText="1"/>
    </xf>
    <xf numFmtId="0" fontId="26" fillId="3" borderId="27" xfId="0" applyFont="1" applyFill="1" applyBorder="1" applyAlignment="1">
      <alignment horizontal="center" vertical="center" wrapText="1"/>
    </xf>
    <xf numFmtId="0" fontId="0" fillId="11" borderId="1" xfId="0" applyFill="1" applyBorder="1" applyAlignment="1">
      <alignment horizontal="center"/>
    </xf>
    <xf numFmtId="0" fontId="0" fillId="11" borderId="17" xfId="0" applyFill="1" applyBorder="1" applyAlignment="1">
      <alignment horizontal="center"/>
    </xf>
    <xf numFmtId="0" fontId="0" fillId="11" borderId="36" xfId="0" applyFill="1" applyBorder="1" applyAlignment="1">
      <alignment horizontal="center"/>
    </xf>
    <xf numFmtId="0" fontId="0" fillId="0" borderId="5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26" fillId="3" borderId="12" xfId="0" applyFont="1" applyFill="1" applyBorder="1" applyAlignment="1">
      <alignment horizontal="center" vertical="center" wrapText="1"/>
    </xf>
    <xf numFmtId="0" fontId="26" fillId="3" borderId="13" xfId="0" applyFont="1" applyFill="1" applyBorder="1" applyAlignment="1">
      <alignment horizontal="center" vertical="center" wrapText="1"/>
    </xf>
    <xf numFmtId="0" fontId="26" fillId="3" borderId="14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23" fillId="10" borderId="36" xfId="0" applyFont="1" applyFill="1" applyBorder="1" applyAlignment="1">
      <alignment horizontal="center" vertical="center" wrapText="1"/>
    </xf>
    <xf numFmtId="0" fontId="23" fillId="10" borderId="31" xfId="0" applyFont="1" applyFill="1" applyBorder="1" applyAlignment="1">
      <alignment horizontal="center" vertical="center" wrapText="1"/>
    </xf>
    <xf numFmtId="0" fontId="25" fillId="10" borderId="16" xfId="0" applyFont="1" applyFill="1" applyBorder="1" applyAlignment="1">
      <alignment horizontal="center" vertical="center" wrapText="1"/>
    </xf>
    <xf numFmtId="0" fontId="25" fillId="10" borderId="9" xfId="0" applyFont="1" applyFill="1" applyBorder="1" applyAlignment="1">
      <alignment horizontal="center" vertical="center" wrapText="1"/>
    </xf>
    <xf numFmtId="0" fontId="25" fillId="10" borderId="48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1" fillId="9" borderId="1" xfId="0" applyFont="1" applyFill="1" applyBorder="1" applyAlignment="1">
      <alignment horizontal="center" vertical="center" wrapText="1"/>
    </xf>
    <xf numFmtId="0" fontId="21" fillId="9" borderId="17" xfId="0" applyFont="1" applyFill="1" applyBorder="1" applyAlignment="1">
      <alignment horizontal="center" vertical="center" wrapText="1"/>
    </xf>
    <xf numFmtId="0" fontId="21" fillId="9" borderId="2" xfId="0" applyFont="1" applyFill="1" applyBorder="1" applyAlignment="1">
      <alignment horizontal="center" vertical="center" wrapText="1"/>
    </xf>
    <xf numFmtId="0" fontId="21" fillId="9" borderId="15" xfId="0" applyFont="1" applyFill="1" applyBorder="1" applyAlignment="1">
      <alignment horizontal="center" vertical="center" wrapText="1"/>
    </xf>
    <xf numFmtId="0" fontId="21" fillId="9" borderId="6" xfId="0" applyFont="1" applyFill="1" applyBorder="1" applyAlignment="1">
      <alignment horizontal="center" vertical="center" wrapText="1"/>
    </xf>
    <xf numFmtId="0" fontId="21" fillId="9" borderId="27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2" fillId="3" borderId="17" xfId="0" applyFont="1" applyFill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center" vertical="center" wrapText="1"/>
    </xf>
    <xf numFmtId="0" fontId="22" fillId="3" borderId="12" xfId="0" applyFont="1" applyFill="1" applyBorder="1" applyAlignment="1">
      <alignment horizontal="center" vertical="center" wrapText="1"/>
    </xf>
    <xf numFmtId="0" fontId="22" fillId="3" borderId="13" xfId="0" applyFont="1" applyFill="1" applyBorder="1" applyAlignment="1">
      <alignment horizontal="center" vertical="center" wrapText="1"/>
    </xf>
    <xf numFmtId="0" fontId="22" fillId="3" borderId="14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/>
    </xf>
    <xf numFmtId="0" fontId="2" fillId="13" borderId="2" xfId="0" applyFont="1" applyFill="1" applyBorder="1" applyAlignment="1">
      <alignment horizontal="center" vertical="center"/>
    </xf>
    <xf numFmtId="0" fontId="28" fillId="3" borderId="39" xfId="0" applyFont="1" applyFill="1" applyBorder="1" applyAlignment="1">
      <alignment horizontal="center" vertical="center"/>
    </xf>
    <xf numFmtId="0" fontId="28" fillId="3" borderId="23" xfId="0" applyFont="1" applyFill="1" applyBorder="1" applyAlignment="1">
      <alignment horizontal="center" vertical="center"/>
    </xf>
    <xf numFmtId="0" fontId="28" fillId="3" borderId="40" xfId="0" applyFont="1" applyFill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27" xfId="0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8" fillId="3" borderId="58" xfId="0" applyFont="1" applyFill="1" applyBorder="1" applyAlignment="1">
      <alignment horizontal="center" vertical="center"/>
    </xf>
    <xf numFmtId="0" fontId="28" fillId="3" borderId="52" xfId="0" applyFont="1" applyFill="1" applyBorder="1" applyAlignment="1">
      <alignment horizontal="center" vertical="center"/>
    </xf>
    <xf numFmtId="0" fontId="28" fillId="3" borderId="59" xfId="0" applyFont="1" applyFill="1" applyBorder="1" applyAlignment="1">
      <alignment horizontal="center" vertical="center"/>
    </xf>
    <xf numFmtId="0" fontId="27" fillId="0" borderId="15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27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</cellXfs>
  <cellStyles count="6">
    <cellStyle name="Milliers" xfId="2" builtinId="3"/>
    <cellStyle name="Monétaire" xfId="1" builtinId="4"/>
    <cellStyle name="Normal" xfId="0" builtinId="0"/>
    <cellStyle name="Normal 2" xfId="3" xr:uid="{82ADFA74-A215-4BF5-B7A0-890B7ACB0475}"/>
    <cellStyle name="Normal 3" xfId="5" xr:uid="{482B8822-13B5-41B2-8ED9-ABBA2CBC0465}"/>
    <cellStyle name="Pourcentag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2335334</xdr:colOff>
      <xdr:row>1</xdr:row>
      <xdr:rowOff>67546</xdr:rowOff>
    </xdr:from>
    <xdr:ext cx="732955" cy="970562"/>
    <xdr:pic>
      <xdr:nvPicPr>
        <xdr:cNvPr id="2" name="Image 1">
          <a:extLst>
            <a:ext uri="{FF2B5EF4-FFF2-40B4-BE49-F238E27FC236}">
              <a16:creationId xmlns:a16="http://schemas.microsoft.com/office/drawing/2014/main" id="{03EB433F-08BD-4247-8C4E-5F736051D4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8879009" y="248521"/>
          <a:ext cx="732955" cy="970562"/>
        </a:xfrm>
        <a:prstGeom prst="rect">
          <a:avLst/>
        </a:prstGeom>
        <a:noFill/>
        <a:ln cap="flat">
          <a:noFill/>
        </a:ln>
      </xdr:spPr>
    </xdr:pic>
    <xdr:clientData/>
  </xdr:oneCellAnchor>
  <xdr:oneCellAnchor>
    <xdr:from>
      <xdr:col>1</xdr:col>
      <xdr:colOff>136081</xdr:colOff>
      <xdr:row>1</xdr:row>
      <xdr:rowOff>127083</xdr:rowOff>
    </xdr:from>
    <xdr:ext cx="969117" cy="853555"/>
    <xdr:pic>
      <xdr:nvPicPr>
        <xdr:cNvPr id="3" name="Image 2">
          <a:extLst>
            <a:ext uri="{FF2B5EF4-FFF2-40B4-BE49-F238E27FC236}">
              <a16:creationId xmlns:a16="http://schemas.microsoft.com/office/drawing/2014/main" id="{03677038-132B-4591-AEAD-82483E6E17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lum/>
          <a:alphaModFix/>
        </a:blip>
        <a:srcRect/>
        <a:stretch>
          <a:fillRect/>
        </a:stretch>
      </xdr:blipFill>
      <xdr:spPr>
        <a:xfrm>
          <a:off x="574231" y="308058"/>
          <a:ext cx="969117" cy="853555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3FA71-56AF-46E3-A3B2-2359E52CC0FA}">
  <dimension ref="B2:F5"/>
  <sheetViews>
    <sheetView topLeftCell="A3" zoomScaleNormal="100" workbookViewId="0">
      <selection activeCell="I5" sqref="I5"/>
    </sheetView>
  </sheetViews>
  <sheetFormatPr baseColWidth="10" defaultRowHeight="14.25"/>
  <cols>
    <col min="1" max="1" width="6.5703125" style="11" customWidth="1"/>
    <col min="2" max="2" width="18.85546875" style="11" customWidth="1"/>
    <col min="3" max="3" width="28.5703125" style="11" customWidth="1"/>
    <col min="4" max="4" width="26" style="11" customWidth="1"/>
    <col min="5" max="5" width="26.42578125" style="11" customWidth="1"/>
    <col min="6" max="6" width="47.28515625" style="11" customWidth="1"/>
    <col min="7" max="64" width="12.85546875" style="11" customWidth="1"/>
    <col min="65" max="65" width="12.5703125" style="11" customWidth="1"/>
    <col min="66" max="16384" width="11.42578125" style="11"/>
  </cols>
  <sheetData>
    <row r="2" spans="2:6" ht="89.25" customHeight="1">
      <c r="B2" s="96" t="s">
        <v>27</v>
      </c>
      <c r="C2" s="96"/>
      <c r="D2" s="96"/>
      <c r="E2" s="96"/>
      <c r="F2" s="96"/>
    </row>
    <row r="3" spans="2:6" ht="193.5" customHeight="1">
      <c r="B3" s="96" t="s">
        <v>26</v>
      </c>
      <c r="C3" s="96"/>
      <c r="D3" s="96"/>
      <c r="E3" s="96"/>
      <c r="F3" s="96"/>
    </row>
    <row r="4" spans="2:6" ht="32.25" customHeight="1">
      <c r="B4" s="97" t="s">
        <v>25</v>
      </c>
      <c r="C4" s="97"/>
      <c r="D4" s="97"/>
      <c r="E4" s="97"/>
      <c r="F4" s="97"/>
    </row>
    <row r="5" spans="2:6" ht="241.7" customHeight="1">
      <c r="B5" s="98" t="s">
        <v>127</v>
      </c>
      <c r="C5" s="98"/>
      <c r="D5" s="98"/>
      <c r="E5" s="98"/>
      <c r="F5" s="98"/>
    </row>
  </sheetData>
  <mergeCells count="4">
    <mergeCell ref="B2:F2"/>
    <mergeCell ref="B3:F3"/>
    <mergeCell ref="B4:F4"/>
    <mergeCell ref="B5:F5"/>
  </mergeCells>
  <pageMargins left="0" right="0" top="0.39370078740157505" bottom="0.39370078740157505" header="0" footer="0"/>
  <pageSetup paperSize="8" scale="98" fitToWidth="0" fitToHeight="0" pageOrder="overThenDown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51D72-4344-421B-B37B-C89479A77993}">
  <sheetPr>
    <pageSetUpPr fitToPage="1"/>
  </sheetPr>
  <dimension ref="A2:V56"/>
  <sheetViews>
    <sheetView topLeftCell="E25" zoomScaleNormal="100" workbookViewId="0">
      <selection activeCell="U18" sqref="U18"/>
    </sheetView>
  </sheetViews>
  <sheetFormatPr baseColWidth="10" defaultRowHeight="15"/>
  <cols>
    <col min="1" max="1" width="9.7109375" style="2" customWidth="1"/>
    <col min="2" max="2" width="14.28515625" style="2" customWidth="1"/>
    <col min="3" max="3" width="15.140625" style="2" customWidth="1"/>
    <col min="4" max="4" width="24.140625" style="2" customWidth="1"/>
    <col min="5" max="6" width="13" style="2" customWidth="1"/>
    <col min="7" max="8" width="14.42578125" style="2" customWidth="1"/>
    <col min="9" max="9" width="14.28515625" style="2" customWidth="1"/>
    <col min="10" max="11" width="14.140625" style="2" customWidth="1"/>
    <col min="12" max="12" width="13.140625" style="2" customWidth="1"/>
    <col min="13" max="14" width="14" style="2" customWidth="1"/>
    <col min="15" max="15" width="11.42578125" style="2"/>
    <col min="16" max="17" width="14.28515625" style="2" customWidth="1"/>
    <col min="18" max="18" width="13.28515625" style="2" customWidth="1"/>
    <col min="19" max="20" width="15.28515625" style="2" customWidth="1"/>
    <col min="21" max="21" width="12.140625" style="2" customWidth="1"/>
    <col min="22" max="22" width="14.5703125" style="2" customWidth="1"/>
    <col min="23" max="16384" width="11.42578125" style="2"/>
  </cols>
  <sheetData>
    <row r="2" spans="1:22" ht="15.75" thickBot="1"/>
    <row r="3" spans="1:22" ht="33.75" customHeight="1" thickBot="1">
      <c r="B3" s="135" t="s">
        <v>43</v>
      </c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7"/>
    </row>
    <row r="4" spans="1:22" ht="27" customHeight="1"/>
    <row r="5" spans="1:22" ht="0.75" customHeight="1" thickBot="1"/>
    <row r="6" spans="1:22" ht="31.5" customHeight="1" thickBot="1">
      <c r="A6" s="138" t="s">
        <v>20</v>
      </c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40"/>
    </row>
    <row r="7" spans="1:22" ht="42.75" customHeight="1" thickBot="1">
      <c r="A7" s="141" t="s">
        <v>0</v>
      </c>
      <c r="B7" s="143" t="s">
        <v>1</v>
      </c>
      <c r="C7" s="144"/>
      <c r="D7" s="144"/>
      <c r="E7" s="131" t="s">
        <v>44</v>
      </c>
      <c r="F7" s="128"/>
      <c r="G7" s="132"/>
      <c r="H7" s="131" t="s">
        <v>45</v>
      </c>
      <c r="I7" s="128"/>
      <c r="J7" s="132"/>
      <c r="K7" s="131" t="s">
        <v>46</v>
      </c>
      <c r="L7" s="128"/>
      <c r="M7" s="132"/>
      <c r="N7" s="131" t="s">
        <v>47</v>
      </c>
      <c r="O7" s="128"/>
      <c r="P7" s="132"/>
      <c r="Q7" s="131" t="s">
        <v>48</v>
      </c>
      <c r="R7" s="128"/>
      <c r="S7" s="132"/>
      <c r="T7" s="131" t="s">
        <v>49</v>
      </c>
      <c r="U7" s="128"/>
      <c r="V7" s="132"/>
    </row>
    <row r="8" spans="1:22" ht="34.5" customHeight="1" thickBot="1">
      <c r="A8" s="142"/>
      <c r="B8" s="145"/>
      <c r="C8" s="146"/>
      <c r="D8" s="146"/>
      <c r="E8" s="13" t="s">
        <v>50</v>
      </c>
      <c r="F8" s="14" t="s">
        <v>133</v>
      </c>
      <c r="G8" s="15" t="s">
        <v>51</v>
      </c>
      <c r="H8" s="13" t="s">
        <v>50</v>
      </c>
      <c r="I8" s="14" t="s">
        <v>133</v>
      </c>
      <c r="J8" s="15" t="s">
        <v>51</v>
      </c>
      <c r="K8" s="13" t="s">
        <v>50</v>
      </c>
      <c r="L8" s="14" t="s">
        <v>133</v>
      </c>
      <c r="M8" s="15" t="s">
        <v>51</v>
      </c>
      <c r="N8" s="13" t="s">
        <v>50</v>
      </c>
      <c r="O8" s="14" t="s">
        <v>133</v>
      </c>
      <c r="P8" s="15" t="s">
        <v>51</v>
      </c>
      <c r="Q8" s="13" t="s">
        <v>50</v>
      </c>
      <c r="R8" s="14" t="s">
        <v>133</v>
      </c>
      <c r="S8" s="15" t="s">
        <v>51</v>
      </c>
      <c r="T8" s="13" t="s">
        <v>50</v>
      </c>
      <c r="U8" s="14" t="s">
        <v>133</v>
      </c>
      <c r="V8" s="15" t="s">
        <v>51</v>
      </c>
    </row>
    <row r="9" spans="1:22" ht="48" customHeight="1">
      <c r="A9" s="1" t="s">
        <v>3</v>
      </c>
      <c r="B9" s="99" t="s">
        <v>39</v>
      </c>
      <c r="C9" s="100"/>
      <c r="D9" s="134"/>
      <c r="E9" s="16">
        <v>1</v>
      </c>
      <c r="F9" s="6"/>
      <c r="G9" s="6">
        <f>F9*E9</f>
        <v>0</v>
      </c>
      <c r="H9" s="16">
        <v>3</v>
      </c>
      <c r="I9" s="6"/>
      <c r="J9" s="6">
        <f t="shared" ref="J9:J21" si="0">I9*H9</f>
        <v>0</v>
      </c>
      <c r="K9" s="17">
        <v>2</v>
      </c>
      <c r="L9" s="6"/>
      <c r="M9" s="6">
        <f t="shared" ref="M9:M21" si="1">L9*K9</f>
        <v>0</v>
      </c>
      <c r="N9" s="16">
        <v>2</v>
      </c>
      <c r="O9" s="6"/>
      <c r="P9" s="6">
        <f t="shared" ref="P9:P21" si="2">O9*N9</f>
        <v>0</v>
      </c>
      <c r="Q9" s="16">
        <v>3</v>
      </c>
      <c r="R9" s="6"/>
      <c r="S9" s="6">
        <f t="shared" ref="S9:S21" si="3">R9*Q9</f>
        <v>0</v>
      </c>
      <c r="T9" s="18">
        <v>1</v>
      </c>
      <c r="U9" s="6"/>
      <c r="V9" s="6">
        <f t="shared" ref="V9:V21" si="4">U9*T9</f>
        <v>0</v>
      </c>
    </row>
    <row r="10" spans="1:22" ht="52.5" customHeight="1">
      <c r="A10" s="1" t="s">
        <v>4</v>
      </c>
      <c r="B10" s="102" t="s">
        <v>38</v>
      </c>
      <c r="C10" s="103"/>
      <c r="D10" s="133"/>
      <c r="E10" s="16">
        <v>1</v>
      </c>
      <c r="F10" s="8"/>
      <c r="G10" s="6">
        <f t="shared" ref="G10:G21" si="5">F10*E10</f>
        <v>0</v>
      </c>
      <c r="H10" s="18">
        <v>4</v>
      </c>
      <c r="I10" s="8"/>
      <c r="J10" s="6">
        <f t="shared" si="0"/>
        <v>0</v>
      </c>
      <c r="K10" s="17">
        <v>2</v>
      </c>
      <c r="L10" s="8"/>
      <c r="M10" s="6">
        <f t="shared" si="1"/>
        <v>0</v>
      </c>
      <c r="N10" s="16">
        <v>2</v>
      </c>
      <c r="O10" s="8"/>
      <c r="P10" s="6">
        <f t="shared" si="2"/>
        <v>0</v>
      </c>
      <c r="Q10" s="16">
        <v>1</v>
      </c>
      <c r="R10" s="8"/>
      <c r="S10" s="6">
        <f t="shared" si="3"/>
        <v>0</v>
      </c>
      <c r="T10" s="18">
        <v>1</v>
      </c>
      <c r="U10" s="8"/>
      <c r="V10" s="6">
        <f t="shared" si="4"/>
        <v>0</v>
      </c>
    </row>
    <row r="11" spans="1:22" ht="47.25" customHeight="1">
      <c r="A11" s="1" t="s">
        <v>5</v>
      </c>
      <c r="B11" s="102" t="s">
        <v>37</v>
      </c>
      <c r="C11" s="103"/>
      <c r="D11" s="133"/>
      <c r="E11" s="16">
        <v>1</v>
      </c>
      <c r="F11" s="8"/>
      <c r="G11" s="6">
        <f t="shared" si="5"/>
        <v>0</v>
      </c>
      <c r="H11" s="18">
        <v>4</v>
      </c>
      <c r="I11" s="8"/>
      <c r="J11" s="6">
        <f t="shared" si="0"/>
        <v>0</v>
      </c>
      <c r="K11" s="17">
        <v>1</v>
      </c>
      <c r="L11" s="8"/>
      <c r="M11" s="6">
        <f t="shared" si="1"/>
        <v>0</v>
      </c>
      <c r="N11" s="16">
        <v>2</v>
      </c>
      <c r="O11" s="8"/>
      <c r="P11" s="6">
        <f t="shared" si="2"/>
        <v>0</v>
      </c>
      <c r="Q11" s="16">
        <v>1</v>
      </c>
      <c r="R11" s="8"/>
      <c r="S11" s="6">
        <f t="shared" si="3"/>
        <v>0</v>
      </c>
      <c r="T11" s="18">
        <v>1</v>
      </c>
      <c r="U11" s="8"/>
      <c r="V11" s="6">
        <f t="shared" si="4"/>
        <v>0</v>
      </c>
    </row>
    <row r="12" spans="1:22" ht="41.25" customHeight="1">
      <c r="A12" s="1" t="s">
        <v>6</v>
      </c>
      <c r="B12" s="102" t="s">
        <v>42</v>
      </c>
      <c r="C12" s="103"/>
      <c r="D12" s="133"/>
      <c r="E12" s="16">
        <v>2</v>
      </c>
      <c r="F12" s="8"/>
      <c r="G12" s="6">
        <f t="shared" si="5"/>
        <v>0</v>
      </c>
      <c r="H12" s="18">
        <v>3</v>
      </c>
      <c r="I12" s="8"/>
      <c r="J12" s="6">
        <f t="shared" si="0"/>
        <v>0</v>
      </c>
      <c r="K12" s="17">
        <v>1</v>
      </c>
      <c r="L12" s="8"/>
      <c r="M12" s="6">
        <f t="shared" si="1"/>
        <v>0</v>
      </c>
      <c r="N12" s="16">
        <v>1</v>
      </c>
      <c r="O12" s="8"/>
      <c r="P12" s="6">
        <f t="shared" si="2"/>
        <v>0</v>
      </c>
      <c r="Q12" s="16">
        <v>1</v>
      </c>
      <c r="R12" s="8"/>
      <c r="S12" s="6">
        <f t="shared" si="3"/>
        <v>0</v>
      </c>
      <c r="T12" s="18">
        <v>1</v>
      </c>
      <c r="U12" s="8"/>
      <c r="V12" s="6">
        <f t="shared" si="4"/>
        <v>0</v>
      </c>
    </row>
    <row r="13" spans="1:22" ht="42" customHeight="1">
      <c r="A13" s="1" t="s">
        <v>7</v>
      </c>
      <c r="B13" s="102" t="s">
        <v>36</v>
      </c>
      <c r="C13" s="103"/>
      <c r="D13" s="133"/>
      <c r="E13" s="16">
        <v>1</v>
      </c>
      <c r="F13" s="8"/>
      <c r="G13" s="6">
        <f t="shared" si="5"/>
        <v>0</v>
      </c>
      <c r="H13" s="18">
        <v>2</v>
      </c>
      <c r="I13" s="8"/>
      <c r="J13" s="6">
        <f t="shared" si="0"/>
        <v>0</v>
      </c>
      <c r="K13" s="17">
        <v>2</v>
      </c>
      <c r="L13" s="8"/>
      <c r="M13" s="6">
        <f t="shared" si="1"/>
        <v>0</v>
      </c>
      <c r="N13" s="16">
        <v>1</v>
      </c>
      <c r="O13" s="8"/>
      <c r="P13" s="6">
        <f t="shared" si="2"/>
        <v>0</v>
      </c>
      <c r="Q13" s="16">
        <v>1</v>
      </c>
      <c r="R13" s="8"/>
      <c r="S13" s="6">
        <f t="shared" si="3"/>
        <v>0</v>
      </c>
      <c r="T13" s="18">
        <v>1</v>
      </c>
      <c r="U13" s="8"/>
      <c r="V13" s="6">
        <f t="shared" si="4"/>
        <v>0</v>
      </c>
    </row>
    <row r="14" spans="1:22" ht="42" customHeight="1">
      <c r="A14" s="1" t="s">
        <v>8</v>
      </c>
      <c r="B14" s="102" t="s">
        <v>41</v>
      </c>
      <c r="C14" s="103"/>
      <c r="D14" s="133"/>
      <c r="E14" s="16">
        <v>1</v>
      </c>
      <c r="F14" s="8"/>
      <c r="G14" s="6">
        <f t="shared" si="5"/>
        <v>0</v>
      </c>
      <c r="H14" s="18">
        <v>4</v>
      </c>
      <c r="I14" s="8"/>
      <c r="J14" s="6">
        <f t="shared" si="0"/>
        <v>0</v>
      </c>
      <c r="K14" s="17">
        <v>1</v>
      </c>
      <c r="L14" s="8"/>
      <c r="M14" s="6">
        <f t="shared" si="1"/>
        <v>0</v>
      </c>
      <c r="N14" s="16">
        <v>1</v>
      </c>
      <c r="O14" s="8"/>
      <c r="P14" s="6">
        <f t="shared" si="2"/>
        <v>0</v>
      </c>
      <c r="Q14" s="16">
        <v>1</v>
      </c>
      <c r="R14" s="8"/>
      <c r="S14" s="6">
        <f t="shared" si="3"/>
        <v>0</v>
      </c>
      <c r="T14" s="18">
        <v>1</v>
      </c>
      <c r="U14" s="8"/>
      <c r="V14" s="6">
        <f t="shared" si="4"/>
        <v>0</v>
      </c>
    </row>
    <row r="15" spans="1:22" ht="51" customHeight="1">
      <c r="A15" s="1" t="s">
        <v>9</v>
      </c>
      <c r="B15" s="102" t="s">
        <v>35</v>
      </c>
      <c r="C15" s="103"/>
      <c r="D15" s="133"/>
      <c r="E15" s="16">
        <v>1</v>
      </c>
      <c r="F15" s="8"/>
      <c r="G15" s="6">
        <f t="shared" si="5"/>
        <v>0</v>
      </c>
      <c r="H15" s="18">
        <v>3</v>
      </c>
      <c r="I15" s="8"/>
      <c r="J15" s="6">
        <f t="shared" si="0"/>
        <v>0</v>
      </c>
      <c r="K15" s="17">
        <v>1</v>
      </c>
      <c r="L15" s="8"/>
      <c r="M15" s="6">
        <f t="shared" si="1"/>
        <v>0</v>
      </c>
      <c r="N15" s="16">
        <v>1</v>
      </c>
      <c r="O15" s="8"/>
      <c r="P15" s="6">
        <f t="shared" si="2"/>
        <v>0</v>
      </c>
      <c r="Q15" s="16">
        <v>1</v>
      </c>
      <c r="R15" s="8"/>
      <c r="S15" s="6">
        <f t="shared" si="3"/>
        <v>0</v>
      </c>
      <c r="T15" s="18">
        <v>1</v>
      </c>
      <c r="U15" s="8"/>
      <c r="V15" s="6">
        <f t="shared" si="4"/>
        <v>0</v>
      </c>
    </row>
    <row r="16" spans="1:22" ht="42.75" customHeight="1">
      <c r="A16" s="1" t="s">
        <v>10</v>
      </c>
      <c r="B16" s="102" t="s">
        <v>34</v>
      </c>
      <c r="C16" s="103"/>
      <c r="D16" s="133"/>
      <c r="E16" s="16">
        <v>1</v>
      </c>
      <c r="F16" s="8"/>
      <c r="G16" s="6">
        <f t="shared" si="5"/>
        <v>0</v>
      </c>
      <c r="H16" s="18">
        <v>5</v>
      </c>
      <c r="I16" s="8"/>
      <c r="J16" s="6">
        <f t="shared" si="0"/>
        <v>0</v>
      </c>
      <c r="K16" s="17">
        <v>3</v>
      </c>
      <c r="L16" s="8"/>
      <c r="M16" s="6">
        <f t="shared" si="1"/>
        <v>0</v>
      </c>
      <c r="N16" s="16">
        <v>3</v>
      </c>
      <c r="O16" s="8"/>
      <c r="P16" s="6">
        <f t="shared" si="2"/>
        <v>0</v>
      </c>
      <c r="Q16" s="16">
        <v>1</v>
      </c>
      <c r="R16" s="8"/>
      <c r="S16" s="6">
        <f t="shared" si="3"/>
        <v>0</v>
      </c>
      <c r="T16" s="18">
        <v>1</v>
      </c>
      <c r="U16" s="8"/>
      <c r="V16" s="6">
        <f t="shared" si="4"/>
        <v>0</v>
      </c>
    </row>
    <row r="17" spans="1:22" ht="39.75" customHeight="1">
      <c r="A17" s="1" t="s">
        <v>11</v>
      </c>
      <c r="B17" s="102" t="s">
        <v>33</v>
      </c>
      <c r="C17" s="103"/>
      <c r="D17" s="133"/>
      <c r="E17" s="16">
        <v>1</v>
      </c>
      <c r="F17" s="8"/>
      <c r="G17" s="6">
        <f t="shared" si="5"/>
        <v>0</v>
      </c>
      <c r="H17" s="18">
        <v>5</v>
      </c>
      <c r="I17" s="8"/>
      <c r="J17" s="6">
        <f t="shared" si="0"/>
        <v>0</v>
      </c>
      <c r="K17" s="17">
        <v>1</v>
      </c>
      <c r="L17" s="8"/>
      <c r="M17" s="6">
        <f t="shared" si="1"/>
        <v>0</v>
      </c>
      <c r="N17" s="16">
        <v>1</v>
      </c>
      <c r="O17" s="8"/>
      <c r="P17" s="6">
        <f t="shared" si="2"/>
        <v>0</v>
      </c>
      <c r="Q17" s="16">
        <v>1</v>
      </c>
      <c r="R17" s="8"/>
      <c r="S17" s="6">
        <f t="shared" si="3"/>
        <v>0</v>
      </c>
      <c r="T17" s="18">
        <v>1</v>
      </c>
      <c r="U17" s="8"/>
      <c r="V17" s="6">
        <f t="shared" si="4"/>
        <v>0</v>
      </c>
    </row>
    <row r="18" spans="1:22" ht="51.75" customHeight="1">
      <c r="A18" s="1" t="s">
        <v>12</v>
      </c>
      <c r="B18" s="102" t="s">
        <v>32</v>
      </c>
      <c r="C18" s="103"/>
      <c r="D18" s="133"/>
      <c r="E18" s="16">
        <v>1</v>
      </c>
      <c r="F18" s="8"/>
      <c r="G18" s="6">
        <f t="shared" si="5"/>
        <v>0</v>
      </c>
      <c r="H18" s="18">
        <v>2</v>
      </c>
      <c r="I18" s="8"/>
      <c r="J18" s="6">
        <f t="shared" si="0"/>
        <v>0</v>
      </c>
      <c r="K18" s="17">
        <v>1</v>
      </c>
      <c r="L18" s="8"/>
      <c r="M18" s="6">
        <f t="shared" si="1"/>
        <v>0</v>
      </c>
      <c r="N18" s="16">
        <v>1</v>
      </c>
      <c r="O18" s="8"/>
      <c r="P18" s="6">
        <f t="shared" si="2"/>
        <v>0</v>
      </c>
      <c r="Q18" s="16">
        <v>1</v>
      </c>
      <c r="R18" s="8"/>
      <c r="S18" s="6">
        <f t="shared" si="3"/>
        <v>0</v>
      </c>
      <c r="T18" s="18">
        <v>1</v>
      </c>
      <c r="U18" s="8"/>
      <c r="V18" s="6">
        <f t="shared" si="4"/>
        <v>0</v>
      </c>
    </row>
    <row r="19" spans="1:22" ht="47.25" customHeight="1">
      <c r="A19" s="1" t="s">
        <v>13</v>
      </c>
      <c r="B19" s="102" t="s">
        <v>31</v>
      </c>
      <c r="C19" s="103"/>
      <c r="D19" s="133"/>
      <c r="E19" s="16">
        <v>1</v>
      </c>
      <c r="F19" s="8"/>
      <c r="G19" s="6">
        <f t="shared" si="5"/>
        <v>0</v>
      </c>
      <c r="H19" s="18">
        <v>1</v>
      </c>
      <c r="I19" s="8"/>
      <c r="J19" s="6">
        <f t="shared" si="0"/>
        <v>0</v>
      </c>
      <c r="K19" s="17">
        <v>1</v>
      </c>
      <c r="L19" s="8"/>
      <c r="M19" s="6">
        <f t="shared" si="1"/>
        <v>0</v>
      </c>
      <c r="N19" s="16">
        <v>1</v>
      </c>
      <c r="O19" s="8"/>
      <c r="P19" s="6">
        <f t="shared" si="2"/>
        <v>0</v>
      </c>
      <c r="Q19" s="16">
        <v>1</v>
      </c>
      <c r="R19" s="8"/>
      <c r="S19" s="6">
        <f t="shared" si="3"/>
        <v>0</v>
      </c>
      <c r="T19" s="18">
        <v>1</v>
      </c>
      <c r="U19" s="8"/>
      <c r="V19" s="6">
        <f t="shared" si="4"/>
        <v>0</v>
      </c>
    </row>
    <row r="20" spans="1:22" ht="44.25" customHeight="1">
      <c r="A20" s="1" t="s">
        <v>14</v>
      </c>
      <c r="B20" s="102" t="s">
        <v>52</v>
      </c>
      <c r="C20" s="103"/>
      <c r="D20" s="133"/>
      <c r="E20" s="16">
        <v>1</v>
      </c>
      <c r="F20" s="8"/>
      <c r="G20" s="6">
        <f t="shared" si="5"/>
        <v>0</v>
      </c>
      <c r="H20" s="18">
        <v>1</v>
      </c>
      <c r="I20" s="8"/>
      <c r="J20" s="6">
        <f t="shared" si="0"/>
        <v>0</v>
      </c>
      <c r="K20" s="17">
        <v>1</v>
      </c>
      <c r="L20" s="8"/>
      <c r="M20" s="6">
        <f t="shared" si="1"/>
        <v>0</v>
      </c>
      <c r="N20" s="16">
        <v>1</v>
      </c>
      <c r="O20" s="8"/>
      <c r="P20" s="6">
        <f t="shared" si="2"/>
        <v>0</v>
      </c>
      <c r="Q20" s="16">
        <v>1</v>
      </c>
      <c r="R20" s="8"/>
      <c r="S20" s="6">
        <f t="shared" si="3"/>
        <v>0</v>
      </c>
      <c r="T20" s="18">
        <v>1</v>
      </c>
      <c r="U20" s="8"/>
      <c r="V20" s="6">
        <f t="shared" si="4"/>
        <v>0</v>
      </c>
    </row>
    <row r="21" spans="1:22" ht="50.25" customHeight="1" thickBot="1">
      <c r="A21" s="5" t="s">
        <v>15</v>
      </c>
      <c r="B21" s="108" t="s">
        <v>30</v>
      </c>
      <c r="C21" s="109"/>
      <c r="D21" s="110"/>
      <c r="E21" s="16">
        <v>1</v>
      </c>
      <c r="F21" s="19"/>
      <c r="G21" s="6">
        <f t="shared" si="5"/>
        <v>0</v>
      </c>
      <c r="H21" s="17">
        <v>1</v>
      </c>
      <c r="I21" s="19"/>
      <c r="J21" s="6">
        <f t="shared" si="0"/>
        <v>0</v>
      </c>
      <c r="K21" s="17">
        <v>2</v>
      </c>
      <c r="L21" s="19"/>
      <c r="M21" s="6">
        <f t="shared" si="1"/>
        <v>0</v>
      </c>
      <c r="N21" s="16">
        <v>3</v>
      </c>
      <c r="O21" s="19"/>
      <c r="P21" s="6">
        <f t="shared" si="2"/>
        <v>0</v>
      </c>
      <c r="Q21" s="16">
        <v>1</v>
      </c>
      <c r="R21" s="19"/>
      <c r="S21" s="6">
        <f t="shared" si="3"/>
        <v>0</v>
      </c>
      <c r="T21" s="17">
        <v>1</v>
      </c>
      <c r="U21" s="19"/>
      <c r="V21" s="6">
        <f t="shared" si="4"/>
        <v>0</v>
      </c>
    </row>
    <row r="22" spans="1:22" ht="15.75" customHeight="1">
      <c r="A22" s="111" t="s">
        <v>2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112"/>
      <c r="V22" s="113"/>
    </row>
    <row r="23" spans="1:22" ht="14.25" customHeight="1" thickBot="1">
      <c r="A23" s="114"/>
      <c r="B23" s="115"/>
      <c r="C23" s="115"/>
      <c r="D23" s="115"/>
      <c r="E23" s="116"/>
      <c r="F23" s="116"/>
      <c r="G23" s="116"/>
      <c r="H23" s="115"/>
      <c r="I23" s="115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115"/>
      <c r="U23" s="115"/>
      <c r="V23" s="117"/>
    </row>
    <row r="24" spans="1:22" ht="33" customHeight="1" thickBot="1">
      <c r="A24" s="118" t="s">
        <v>0</v>
      </c>
      <c r="B24" s="120" t="s">
        <v>1</v>
      </c>
      <c r="C24" s="121"/>
      <c r="D24" s="121"/>
      <c r="E24" s="125" t="s">
        <v>44</v>
      </c>
      <c r="F24" s="126"/>
      <c r="G24" s="127"/>
      <c r="H24" s="128" t="s">
        <v>45</v>
      </c>
      <c r="I24" s="128"/>
      <c r="J24" s="129"/>
      <c r="K24" s="130" t="s">
        <v>46</v>
      </c>
      <c r="L24" s="128"/>
      <c r="M24" s="128"/>
      <c r="N24" s="131" t="s">
        <v>47</v>
      </c>
      <c r="O24" s="128"/>
      <c r="P24" s="132"/>
      <c r="Q24" s="131" t="s">
        <v>48</v>
      </c>
      <c r="R24" s="128"/>
      <c r="S24" s="132"/>
      <c r="T24" s="131" t="s">
        <v>49</v>
      </c>
      <c r="U24" s="128"/>
      <c r="V24" s="132"/>
    </row>
    <row r="25" spans="1:22" ht="33.75" customHeight="1" thickBot="1">
      <c r="A25" s="119"/>
      <c r="B25" s="122"/>
      <c r="C25" s="123"/>
      <c r="D25" s="124"/>
      <c r="E25" s="13" t="s">
        <v>50</v>
      </c>
      <c r="F25" s="14" t="s">
        <v>131</v>
      </c>
      <c r="G25" s="15" t="s">
        <v>51</v>
      </c>
      <c r="H25" s="13" t="s">
        <v>50</v>
      </c>
      <c r="I25" s="14" t="s">
        <v>131</v>
      </c>
      <c r="J25" s="15" t="s">
        <v>51</v>
      </c>
      <c r="K25" s="13" t="s">
        <v>50</v>
      </c>
      <c r="L25" s="14" t="s">
        <v>131</v>
      </c>
      <c r="M25" s="15" t="s">
        <v>51</v>
      </c>
      <c r="N25" s="13" t="s">
        <v>50</v>
      </c>
      <c r="O25" s="14" t="s">
        <v>131</v>
      </c>
      <c r="P25" s="15" t="s">
        <v>51</v>
      </c>
      <c r="Q25" s="13" t="s">
        <v>50</v>
      </c>
      <c r="R25" s="14" t="s">
        <v>131</v>
      </c>
      <c r="S25" s="15" t="s">
        <v>51</v>
      </c>
      <c r="T25" s="13" t="s">
        <v>50</v>
      </c>
      <c r="U25" s="14" t="s">
        <v>131</v>
      </c>
      <c r="V25" s="15" t="s">
        <v>51</v>
      </c>
    </row>
    <row r="26" spans="1:22" ht="42" customHeight="1">
      <c r="A26" s="4" t="s">
        <v>16</v>
      </c>
      <c r="B26" s="99" t="s">
        <v>28</v>
      </c>
      <c r="C26" s="100"/>
      <c r="D26" s="101"/>
      <c r="E26" s="20">
        <v>2</v>
      </c>
      <c r="F26" s="7"/>
      <c r="G26" s="21">
        <f>F26*E26</f>
        <v>0</v>
      </c>
      <c r="H26" s="20">
        <v>1</v>
      </c>
      <c r="I26" s="7"/>
      <c r="J26" s="21">
        <f t="shared" ref="J26:J30" si="6">I26*H26</f>
        <v>0</v>
      </c>
      <c r="K26" s="20">
        <v>1</v>
      </c>
      <c r="L26" s="7"/>
      <c r="M26" s="21">
        <f t="shared" ref="M26:M30" si="7">L26*K26</f>
        <v>0</v>
      </c>
      <c r="N26" s="20">
        <v>1</v>
      </c>
      <c r="O26" s="7"/>
      <c r="P26" s="21">
        <f t="shared" ref="P26:P30" si="8">O26*N26</f>
        <v>0</v>
      </c>
      <c r="Q26" s="20">
        <v>1</v>
      </c>
      <c r="R26" s="7"/>
      <c r="S26" s="21">
        <f t="shared" ref="S26:S30" si="9">R26*Q26</f>
        <v>0</v>
      </c>
      <c r="T26" s="20">
        <v>1</v>
      </c>
      <c r="U26" s="7"/>
      <c r="V26" s="21">
        <f t="shared" ref="V26:V30" si="10">U26*T26</f>
        <v>0</v>
      </c>
    </row>
    <row r="27" spans="1:22" ht="39" customHeight="1">
      <c r="A27" s="4" t="s">
        <v>17</v>
      </c>
      <c r="B27" s="102" t="s">
        <v>29</v>
      </c>
      <c r="C27" s="103"/>
      <c r="D27" s="104"/>
      <c r="E27" s="22">
        <v>1</v>
      </c>
      <c r="F27" s="7"/>
      <c r="G27" s="21">
        <f t="shared" ref="G27:G30" si="11">F27*E27</f>
        <v>0</v>
      </c>
      <c r="H27" s="22">
        <v>1</v>
      </c>
      <c r="I27" s="7"/>
      <c r="J27" s="21">
        <f t="shared" si="6"/>
        <v>0</v>
      </c>
      <c r="K27" s="22">
        <v>1</v>
      </c>
      <c r="L27" s="7"/>
      <c r="M27" s="21">
        <f t="shared" si="7"/>
        <v>0</v>
      </c>
      <c r="N27" s="22">
        <v>1</v>
      </c>
      <c r="O27" s="7"/>
      <c r="P27" s="21">
        <f t="shared" si="8"/>
        <v>0</v>
      </c>
      <c r="Q27" s="22">
        <v>1</v>
      </c>
      <c r="R27" s="7"/>
      <c r="S27" s="21">
        <f t="shared" si="9"/>
        <v>0</v>
      </c>
      <c r="T27" s="22">
        <v>1</v>
      </c>
      <c r="U27" s="7"/>
      <c r="V27" s="21">
        <f t="shared" si="10"/>
        <v>0</v>
      </c>
    </row>
    <row r="28" spans="1:22" ht="45.75" customHeight="1">
      <c r="A28" s="4" t="s">
        <v>53</v>
      </c>
      <c r="B28" s="102" t="s">
        <v>54</v>
      </c>
      <c r="C28" s="103"/>
      <c r="D28" s="104"/>
      <c r="E28" s="22">
        <v>1</v>
      </c>
      <c r="F28" s="7"/>
      <c r="G28" s="21">
        <f t="shared" si="11"/>
        <v>0</v>
      </c>
      <c r="H28" s="22">
        <v>1</v>
      </c>
      <c r="I28" s="7"/>
      <c r="J28" s="21">
        <f t="shared" si="6"/>
        <v>0</v>
      </c>
      <c r="K28" s="22">
        <v>1</v>
      </c>
      <c r="L28" s="7"/>
      <c r="M28" s="21">
        <f t="shared" si="7"/>
        <v>0</v>
      </c>
      <c r="N28" s="22">
        <v>1</v>
      </c>
      <c r="O28" s="7"/>
      <c r="P28" s="21">
        <f t="shared" si="8"/>
        <v>0</v>
      </c>
      <c r="Q28" s="22">
        <v>1</v>
      </c>
      <c r="R28" s="7"/>
      <c r="S28" s="21">
        <f t="shared" si="9"/>
        <v>0</v>
      </c>
      <c r="T28" s="22">
        <v>1</v>
      </c>
      <c r="U28" s="7"/>
      <c r="V28" s="21">
        <f t="shared" si="10"/>
        <v>0</v>
      </c>
    </row>
    <row r="29" spans="1:22" ht="39" customHeight="1">
      <c r="A29" s="4" t="s">
        <v>55</v>
      </c>
      <c r="B29" s="102" t="s">
        <v>56</v>
      </c>
      <c r="C29" s="103"/>
      <c r="D29" s="104"/>
      <c r="E29" s="22">
        <v>1</v>
      </c>
      <c r="F29" s="7"/>
      <c r="G29" s="21">
        <f t="shared" si="11"/>
        <v>0</v>
      </c>
      <c r="H29" s="22">
        <v>1</v>
      </c>
      <c r="I29" s="7"/>
      <c r="J29" s="21">
        <f t="shared" si="6"/>
        <v>0</v>
      </c>
      <c r="K29" s="22">
        <v>1</v>
      </c>
      <c r="L29" s="7"/>
      <c r="M29" s="21">
        <f t="shared" si="7"/>
        <v>0</v>
      </c>
      <c r="N29" s="22">
        <v>1</v>
      </c>
      <c r="O29" s="7"/>
      <c r="P29" s="21">
        <f t="shared" si="8"/>
        <v>0</v>
      </c>
      <c r="Q29" s="22">
        <v>1</v>
      </c>
      <c r="R29" s="7"/>
      <c r="S29" s="21">
        <f t="shared" si="9"/>
        <v>0</v>
      </c>
      <c r="T29" s="22">
        <v>1</v>
      </c>
      <c r="U29" s="7"/>
      <c r="V29" s="21">
        <f t="shared" si="10"/>
        <v>0</v>
      </c>
    </row>
    <row r="30" spans="1:22" ht="45.75" customHeight="1" thickBot="1">
      <c r="A30" s="23" t="s">
        <v>57</v>
      </c>
      <c r="B30" s="105" t="s">
        <v>58</v>
      </c>
      <c r="C30" s="106"/>
      <c r="D30" s="107"/>
      <c r="E30" s="24">
        <v>1</v>
      </c>
      <c r="F30" s="25"/>
      <c r="G30" s="21">
        <f t="shared" si="11"/>
        <v>0</v>
      </c>
      <c r="H30" s="24">
        <v>1</v>
      </c>
      <c r="I30" s="25"/>
      <c r="J30" s="21">
        <f t="shared" si="6"/>
        <v>0</v>
      </c>
      <c r="K30" s="24">
        <v>1</v>
      </c>
      <c r="L30" s="25"/>
      <c r="M30" s="21">
        <f t="shared" si="7"/>
        <v>0</v>
      </c>
      <c r="N30" s="24">
        <v>1</v>
      </c>
      <c r="O30" s="25"/>
      <c r="P30" s="21">
        <f t="shared" si="8"/>
        <v>0</v>
      </c>
      <c r="Q30" s="24">
        <v>1</v>
      </c>
      <c r="R30" s="25"/>
      <c r="S30" s="21">
        <f t="shared" si="9"/>
        <v>0</v>
      </c>
      <c r="T30" s="24">
        <v>1</v>
      </c>
      <c r="U30" s="25"/>
      <c r="V30" s="21">
        <f t="shared" si="10"/>
        <v>0</v>
      </c>
    </row>
    <row r="31" spans="1:22" ht="42.75" customHeight="1">
      <c r="G31" s="26">
        <f>SUM(G26:G30,G9:G21)</f>
        <v>0</v>
      </c>
      <c r="H31" s="27"/>
      <c r="I31" s="27"/>
      <c r="J31" s="26">
        <f t="shared" ref="J31:V31" si="12">SUM((J9:J21),(J26:J30))</f>
        <v>0</v>
      </c>
      <c r="K31" s="27"/>
      <c r="L31" s="27"/>
      <c r="M31" s="26">
        <f t="shared" si="12"/>
        <v>0</v>
      </c>
      <c r="N31" s="27"/>
      <c r="O31" s="27"/>
      <c r="P31" s="26">
        <f t="shared" si="12"/>
        <v>0</v>
      </c>
      <c r="Q31" s="27"/>
      <c r="R31" s="27"/>
      <c r="S31" s="26">
        <f t="shared" si="12"/>
        <v>0</v>
      </c>
      <c r="T31" s="27"/>
      <c r="U31" s="27"/>
      <c r="V31" s="26">
        <f t="shared" si="12"/>
        <v>0</v>
      </c>
    </row>
    <row r="32" spans="1:22" ht="28.5" customHeight="1" thickBot="1">
      <c r="B32" s="28"/>
      <c r="C32" s="28"/>
      <c r="D32" s="28"/>
      <c r="E32" s="28"/>
      <c r="F32" s="27"/>
      <c r="G32" s="27"/>
    </row>
    <row r="33" spans="2:7" ht="44.25" customHeight="1" thickBot="1">
      <c r="B33" s="29"/>
      <c r="C33" s="29"/>
      <c r="D33" s="29"/>
      <c r="E33" s="30" t="s">
        <v>59</v>
      </c>
      <c r="F33" s="31">
        <f>SUM(G31,J31,M31,P31,S31,V31)</f>
        <v>0</v>
      </c>
      <c r="G33" s="12"/>
    </row>
    <row r="34" spans="2:7" ht="44.25" customHeight="1"/>
    <row r="35" spans="2:7" ht="40.5" customHeight="1"/>
    <row r="36" spans="2:7" ht="40.5" customHeight="1"/>
    <row r="37" spans="2:7" ht="44.25" customHeight="1"/>
    <row r="38" spans="2:7" ht="42" customHeight="1"/>
    <row r="39" spans="2:7" ht="42.75" customHeight="1"/>
    <row r="40" spans="2:7" ht="33.75" customHeight="1"/>
    <row r="41" spans="2:7" ht="33.75" customHeight="1"/>
    <row r="42" spans="2:7" ht="31.5" customHeight="1"/>
    <row r="43" spans="2:7" ht="39.75" customHeight="1"/>
    <row r="44" spans="2:7" ht="48" customHeight="1"/>
    <row r="45" spans="2:7" ht="42.75" customHeight="1"/>
    <row r="46" spans="2:7" ht="46.5" customHeight="1"/>
    <row r="47" spans="2:7" ht="44.25" customHeight="1"/>
    <row r="48" spans="2:7" ht="42.75" customHeight="1"/>
    <row r="49" ht="40.5" customHeight="1"/>
    <row r="50" ht="50.25" customHeight="1"/>
    <row r="51" ht="44.25" customHeight="1"/>
    <row r="55" ht="15.75" customHeight="1"/>
    <row r="56" ht="15.75" customHeight="1"/>
  </sheetData>
  <mergeCells count="37">
    <mergeCell ref="B3:V3"/>
    <mergeCell ref="A6:V6"/>
    <mergeCell ref="A7:A8"/>
    <mergeCell ref="B7:D8"/>
    <mergeCell ref="E7:G7"/>
    <mergeCell ref="H7:J7"/>
    <mergeCell ref="K7:M7"/>
    <mergeCell ref="N7:P7"/>
    <mergeCell ref="Q7:S7"/>
    <mergeCell ref="T7:V7"/>
    <mergeCell ref="B20:D20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1:D21"/>
    <mergeCell ref="A22:V23"/>
    <mergeCell ref="A24:A25"/>
    <mergeCell ref="B24:D25"/>
    <mergeCell ref="E24:G24"/>
    <mergeCell ref="H24:J24"/>
    <mergeCell ref="K24:M24"/>
    <mergeCell ref="N24:P24"/>
    <mergeCell ref="Q24:S24"/>
    <mergeCell ref="T24:V24"/>
    <mergeCell ref="B26:D26"/>
    <mergeCell ref="B27:D27"/>
    <mergeCell ref="B28:D28"/>
    <mergeCell ref="B29:D29"/>
    <mergeCell ref="B30:D30"/>
  </mergeCells>
  <pageMargins left="0.7" right="0.7" top="0.75" bottom="0.75" header="0.3" footer="0.3"/>
  <pageSetup paperSize="8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0ECC22-6E1E-49CB-85F4-94290C488C0E}">
  <sheetPr>
    <pageSetUpPr fitToPage="1"/>
  </sheetPr>
  <dimension ref="A1:Q38"/>
  <sheetViews>
    <sheetView view="pageBreakPreview" topLeftCell="A22" zoomScaleNormal="100" zoomScaleSheetLayoutView="100" workbookViewId="0">
      <selection activeCell="G14" sqref="G14"/>
    </sheetView>
  </sheetViews>
  <sheetFormatPr baseColWidth="10" defaultRowHeight="15"/>
  <cols>
    <col min="1" max="1" width="16.28515625" customWidth="1"/>
    <col min="2" max="2" width="16.85546875" customWidth="1"/>
    <col min="3" max="3" width="13.140625" customWidth="1"/>
    <col min="4" max="4" width="16.140625" customWidth="1"/>
    <col min="5" max="5" width="18.7109375" customWidth="1"/>
    <col min="10" max="10" width="11.42578125" customWidth="1"/>
    <col min="11" max="11" width="13.28515625" style="32" customWidth="1"/>
    <col min="12" max="12" width="24" customWidth="1"/>
    <col min="15" max="15" width="14.5703125" customWidth="1"/>
  </cols>
  <sheetData>
    <row r="1" spans="1:17" ht="15.75" thickBot="1"/>
    <row r="2" spans="1:17" ht="33.75" customHeight="1" thickBot="1">
      <c r="A2" s="174" t="s">
        <v>60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6"/>
      <c r="P2" s="33"/>
      <c r="Q2" s="33"/>
    </row>
    <row r="3" spans="1:17" ht="15.75" thickBot="1"/>
    <row r="4" spans="1:17" ht="38.25" customHeight="1" thickBot="1">
      <c r="A4" s="177" t="s">
        <v>61</v>
      </c>
      <c r="B4" s="178"/>
      <c r="C4" s="178"/>
      <c r="D4" s="178"/>
      <c r="E4" s="178"/>
      <c r="F4" s="178"/>
      <c r="G4" s="178"/>
      <c r="H4" s="179"/>
      <c r="K4" s="180" t="s">
        <v>62</v>
      </c>
      <c r="L4" s="181"/>
      <c r="M4" s="181"/>
      <c r="N4" s="181"/>
      <c r="O4" s="181"/>
      <c r="P4" s="181"/>
      <c r="Q4" s="182"/>
    </row>
    <row r="5" spans="1:17" ht="35.25" customHeight="1" thickBot="1">
      <c r="A5" s="183" t="s">
        <v>20</v>
      </c>
      <c r="B5" s="184"/>
      <c r="C5" s="184"/>
      <c r="D5" s="184"/>
      <c r="E5" s="184"/>
      <c r="F5" s="184"/>
      <c r="G5" s="184"/>
      <c r="H5" s="185"/>
      <c r="K5" s="186" t="s">
        <v>20</v>
      </c>
      <c r="L5" s="187"/>
      <c r="M5" s="187"/>
      <c r="N5" s="187"/>
      <c r="O5" s="187"/>
      <c r="P5" s="187"/>
      <c r="Q5" s="188"/>
    </row>
    <row r="6" spans="1:17" ht="50.25" customHeight="1" thickBot="1">
      <c r="A6" s="34" t="s">
        <v>0</v>
      </c>
      <c r="B6" s="169" t="s">
        <v>63</v>
      </c>
      <c r="C6" s="170"/>
      <c r="D6" s="170"/>
      <c r="E6" s="35" t="s">
        <v>64</v>
      </c>
      <c r="F6" s="36" t="s">
        <v>50</v>
      </c>
      <c r="G6" s="37" t="s">
        <v>133</v>
      </c>
      <c r="H6" s="38" t="s">
        <v>51</v>
      </c>
      <c r="K6" s="39" t="s">
        <v>65</v>
      </c>
      <c r="L6" s="171" t="s">
        <v>66</v>
      </c>
      <c r="M6" s="172"/>
      <c r="N6" s="173"/>
      <c r="O6" s="36" t="s">
        <v>50</v>
      </c>
      <c r="P6" s="37" t="s">
        <v>133</v>
      </c>
      <c r="Q6" s="40" t="s">
        <v>51</v>
      </c>
    </row>
    <row r="7" spans="1:17" ht="37.5" customHeight="1" thickBot="1">
      <c r="A7" s="41" t="s">
        <v>67</v>
      </c>
      <c r="B7" s="157" t="s">
        <v>68</v>
      </c>
      <c r="C7" s="158"/>
      <c r="D7" s="159"/>
      <c r="E7" s="9" t="s">
        <v>21</v>
      </c>
      <c r="F7" s="42">
        <v>2</v>
      </c>
      <c r="G7" s="43"/>
      <c r="H7" s="44">
        <f>F7*G7</f>
        <v>0</v>
      </c>
      <c r="K7" s="45" t="s">
        <v>69</v>
      </c>
      <c r="L7" s="157" t="s">
        <v>70</v>
      </c>
      <c r="M7" s="158"/>
      <c r="N7" s="159"/>
      <c r="O7" s="46">
        <v>16</v>
      </c>
      <c r="P7" s="44"/>
      <c r="Q7" s="47">
        <f>O7*P7</f>
        <v>0</v>
      </c>
    </row>
    <row r="8" spans="1:17" ht="35.25" customHeight="1" thickBot="1">
      <c r="A8" s="41" t="s">
        <v>71</v>
      </c>
      <c r="B8" s="154" t="s">
        <v>68</v>
      </c>
      <c r="C8" s="155"/>
      <c r="D8" s="156"/>
      <c r="E8" s="9" t="s">
        <v>72</v>
      </c>
      <c r="F8" s="42">
        <v>2</v>
      </c>
      <c r="G8" s="48"/>
      <c r="H8" s="44">
        <f t="shared" ref="H8:H9" si="0">F8*G8</f>
        <v>0</v>
      </c>
      <c r="K8" s="49" t="s">
        <v>73</v>
      </c>
      <c r="L8" s="160" t="s">
        <v>74</v>
      </c>
      <c r="M8" s="161"/>
      <c r="N8" s="162"/>
      <c r="O8" s="50">
        <v>20</v>
      </c>
      <c r="P8" s="47"/>
      <c r="Q8" s="47">
        <f>O8*P8</f>
        <v>0</v>
      </c>
    </row>
    <row r="9" spans="1:17" ht="28.5" customHeight="1" thickBot="1">
      <c r="A9" s="41" t="s">
        <v>75</v>
      </c>
      <c r="B9" s="154" t="s">
        <v>76</v>
      </c>
      <c r="C9" s="155"/>
      <c r="D9" s="156"/>
      <c r="E9" s="9" t="s">
        <v>22</v>
      </c>
      <c r="F9" s="42">
        <v>2</v>
      </c>
      <c r="G9" s="48"/>
      <c r="H9" s="44">
        <f t="shared" si="0"/>
        <v>0</v>
      </c>
      <c r="K9" s="163" t="s">
        <v>77</v>
      </c>
      <c r="L9" s="164"/>
      <c r="M9" s="164"/>
      <c r="N9" s="164"/>
      <c r="O9" s="164"/>
      <c r="P9" s="164"/>
      <c r="Q9" s="165"/>
    </row>
    <row r="10" spans="1:17" ht="32.25" customHeight="1" thickBot="1">
      <c r="A10" s="147" t="s">
        <v>77</v>
      </c>
      <c r="B10" s="148"/>
      <c r="C10" s="148"/>
      <c r="D10" s="148"/>
      <c r="E10" s="148"/>
      <c r="F10" s="148"/>
      <c r="G10" s="148"/>
      <c r="H10" s="149"/>
      <c r="K10" s="51"/>
      <c r="L10" s="52"/>
      <c r="M10" s="52"/>
      <c r="N10" s="52"/>
      <c r="O10" s="36" t="s">
        <v>50</v>
      </c>
      <c r="P10" s="54" t="s">
        <v>131</v>
      </c>
      <c r="Q10" s="53" t="s">
        <v>51</v>
      </c>
    </row>
    <row r="11" spans="1:17" ht="32.25" customHeight="1" thickBot="1">
      <c r="A11" s="150"/>
      <c r="B11" s="151"/>
      <c r="C11" s="151"/>
      <c r="D11" s="152"/>
      <c r="E11" s="35" t="s">
        <v>64</v>
      </c>
      <c r="F11" s="36" t="s">
        <v>50</v>
      </c>
      <c r="G11" s="54" t="s">
        <v>131</v>
      </c>
      <c r="H11" s="54" t="s">
        <v>51</v>
      </c>
      <c r="K11" s="3" t="s">
        <v>78</v>
      </c>
      <c r="L11" s="157" t="s">
        <v>79</v>
      </c>
      <c r="M11" s="158"/>
      <c r="N11" s="159"/>
      <c r="O11" s="46">
        <v>2</v>
      </c>
      <c r="P11" s="55"/>
      <c r="Q11" s="55">
        <f>P11*O11</f>
        <v>0</v>
      </c>
    </row>
    <row r="12" spans="1:17" ht="30.75" customHeight="1" thickBot="1">
      <c r="A12" s="41" t="s">
        <v>80</v>
      </c>
      <c r="B12" s="153" t="s">
        <v>81</v>
      </c>
      <c r="C12" s="153"/>
      <c r="D12" s="153"/>
      <c r="E12" s="9" t="s">
        <v>21</v>
      </c>
      <c r="F12" s="42">
        <v>1</v>
      </c>
      <c r="G12" s="43"/>
      <c r="H12" s="44">
        <f>F12*G12</f>
        <v>0</v>
      </c>
      <c r="K12" s="3" t="s">
        <v>82</v>
      </c>
      <c r="L12" s="160" t="s">
        <v>83</v>
      </c>
      <c r="M12" s="161"/>
      <c r="N12" s="162"/>
      <c r="O12" s="50">
        <v>2</v>
      </c>
      <c r="P12" s="56"/>
      <c r="Q12" s="55">
        <f>P12*O12</f>
        <v>0</v>
      </c>
    </row>
    <row r="13" spans="1:17" ht="38.25" customHeight="1" thickBot="1">
      <c r="A13" s="41" t="s">
        <v>84</v>
      </c>
      <c r="B13" s="154" t="s">
        <v>81</v>
      </c>
      <c r="C13" s="155"/>
      <c r="D13" s="156"/>
      <c r="E13" s="9" t="s">
        <v>72</v>
      </c>
      <c r="F13" s="42">
        <v>1</v>
      </c>
      <c r="G13" s="48"/>
      <c r="H13" s="44">
        <f t="shared" ref="H13:H14" si="1">F13*G13</f>
        <v>0</v>
      </c>
      <c r="K13" s="163" t="s">
        <v>85</v>
      </c>
      <c r="L13" s="164"/>
      <c r="M13" s="164"/>
      <c r="N13" s="164"/>
      <c r="O13" s="164"/>
      <c r="P13" s="164"/>
      <c r="Q13" s="165"/>
    </row>
    <row r="14" spans="1:17" ht="33" customHeight="1" thickBot="1">
      <c r="A14" s="41" t="s">
        <v>86</v>
      </c>
      <c r="B14" s="154" t="s">
        <v>87</v>
      </c>
      <c r="C14" s="155"/>
      <c r="D14" s="156"/>
      <c r="E14" s="9" t="s">
        <v>22</v>
      </c>
      <c r="F14" s="42">
        <v>1</v>
      </c>
      <c r="G14" s="48"/>
      <c r="H14" s="44">
        <f t="shared" si="1"/>
        <v>0</v>
      </c>
      <c r="K14" s="51"/>
      <c r="L14" s="52"/>
      <c r="M14" s="52"/>
      <c r="N14" s="52"/>
      <c r="O14" s="36" t="s">
        <v>50</v>
      </c>
      <c r="P14" s="54" t="s">
        <v>131</v>
      </c>
      <c r="Q14" s="53" t="s">
        <v>51</v>
      </c>
    </row>
    <row r="15" spans="1:17" ht="30" customHeight="1" thickBot="1">
      <c r="A15" s="147" t="s">
        <v>85</v>
      </c>
      <c r="B15" s="148"/>
      <c r="C15" s="148"/>
      <c r="D15" s="148"/>
      <c r="E15" s="148"/>
      <c r="F15" s="148"/>
      <c r="G15" s="148"/>
      <c r="H15" s="149"/>
      <c r="K15" s="3" t="s">
        <v>88</v>
      </c>
      <c r="L15" s="157" t="s">
        <v>79</v>
      </c>
      <c r="M15" s="158"/>
      <c r="N15" s="159"/>
      <c r="O15" s="46">
        <v>2</v>
      </c>
      <c r="P15" s="55"/>
      <c r="Q15" s="55">
        <f>P15*O15</f>
        <v>0</v>
      </c>
    </row>
    <row r="16" spans="1:17" ht="25.5" customHeight="1" thickBot="1">
      <c r="A16" s="150"/>
      <c r="B16" s="151"/>
      <c r="C16" s="151"/>
      <c r="D16" s="152"/>
      <c r="E16" s="35" t="s">
        <v>64</v>
      </c>
      <c r="F16" s="36" t="s">
        <v>50</v>
      </c>
      <c r="G16" s="54" t="s">
        <v>131</v>
      </c>
      <c r="H16" s="54" t="s">
        <v>51</v>
      </c>
      <c r="K16" s="3" t="s">
        <v>89</v>
      </c>
      <c r="L16" s="160" t="s">
        <v>83</v>
      </c>
      <c r="M16" s="161"/>
      <c r="N16" s="162"/>
      <c r="O16" s="50">
        <v>2</v>
      </c>
      <c r="P16" s="56"/>
      <c r="Q16" s="55">
        <f>P16*O16</f>
        <v>0</v>
      </c>
    </row>
    <row r="17" spans="1:17" ht="26.25" customHeight="1" thickBot="1">
      <c r="A17" s="41" t="s">
        <v>90</v>
      </c>
      <c r="B17" s="153" t="s">
        <v>81</v>
      </c>
      <c r="C17" s="153"/>
      <c r="D17" s="153"/>
      <c r="E17" s="9" t="s">
        <v>21</v>
      </c>
      <c r="F17" s="42">
        <v>1</v>
      </c>
      <c r="G17" s="43"/>
      <c r="H17" s="44">
        <f>F17*G17</f>
        <v>0</v>
      </c>
      <c r="K17" s="163" t="s">
        <v>91</v>
      </c>
      <c r="L17" s="164"/>
      <c r="M17" s="164"/>
      <c r="N17" s="164"/>
      <c r="O17" s="164"/>
      <c r="P17" s="164"/>
      <c r="Q17" s="165"/>
    </row>
    <row r="18" spans="1:17" ht="31.5" customHeight="1" thickBot="1">
      <c r="A18" s="41" t="s">
        <v>92</v>
      </c>
      <c r="B18" s="154" t="s">
        <v>81</v>
      </c>
      <c r="C18" s="155"/>
      <c r="D18" s="156"/>
      <c r="E18" s="9" t="s">
        <v>72</v>
      </c>
      <c r="F18" s="42">
        <v>1</v>
      </c>
      <c r="G18" s="48"/>
      <c r="H18" s="44">
        <f t="shared" ref="H18:H19" si="2">F18*G18</f>
        <v>0</v>
      </c>
      <c r="K18" s="51"/>
      <c r="L18" s="52"/>
      <c r="M18" s="52"/>
      <c r="N18" s="52"/>
      <c r="O18" s="36" t="s">
        <v>50</v>
      </c>
      <c r="P18" s="54" t="s">
        <v>131</v>
      </c>
      <c r="Q18" s="53" t="s">
        <v>51</v>
      </c>
    </row>
    <row r="19" spans="1:17" ht="26.25" customHeight="1" thickBot="1">
      <c r="A19" s="41" t="s">
        <v>93</v>
      </c>
      <c r="B19" s="154" t="s">
        <v>87</v>
      </c>
      <c r="C19" s="155"/>
      <c r="D19" s="156"/>
      <c r="E19" s="9" t="s">
        <v>22</v>
      </c>
      <c r="F19" s="42">
        <v>1</v>
      </c>
      <c r="G19" s="48"/>
      <c r="H19" s="44">
        <f t="shared" si="2"/>
        <v>0</v>
      </c>
      <c r="K19" s="3" t="s">
        <v>94</v>
      </c>
      <c r="L19" s="157" t="s">
        <v>79</v>
      </c>
      <c r="M19" s="158"/>
      <c r="N19" s="159"/>
      <c r="O19" s="46">
        <v>1</v>
      </c>
      <c r="P19" s="55"/>
      <c r="Q19" s="55">
        <f>P19*O19</f>
        <v>0</v>
      </c>
    </row>
    <row r="20" spans="1:17" ht="29.25" customHeight="1" thickBot="1">
      <c r="A20" s="147" t="s">
        <v>91</v>
      </c>
      <c r="B20" s="148"/>
      <c r="C20" s="148"/>
      <c r="D20" s="148"/>
      <c r="E20" s="148"/>
      <c r="F20" s="148"/>
      <c r="G20" s="148"/>
      <c r="H20" s="149"/>
      <c r="K20" s="3" t="s">
        <v>95</v>
      </c>
      <c r="L20" s="160" t="s">
        <v>83</v>
      </c>
      <c r="M20" s="161"/>
      <c r="N20" s="162"/>
      <c r="O20" s="50">
        <v>1</v>
      </c>
      <c r="P20" s="56"/>
      <c r="Q20" s="55">
        <f>P20*O20</f>
        <v>0</v>
      </c>
    </row>
    <row r="21" spans="1:17" ht="29.25" customHeight="1" thickBot="1">
      <c r="A21" s="150"/>
      <c r="B21" s="151"/>
      <c r="C21" s="151"/>
      <c r="D21" s="152"/>
      <c r="E21" s="35" t="s">
        <v>64</v>
      </c>
      <c r="F21" s="36" t="s">
        <v>50</v>
      </c>
      <c r="G21" s="54" t="s">
        <v>131</v>
      </c>
      <c r="H21" s="54" t="s">
        <v>51</v>
      </c>
      <c r="K21" s="163" t="s">
        <v>96</v>
      </c>
      <c r="L21" s="164"/>
      <c r="M21" s="164"/>
      <c r="N21" s="164"/>
      <c r="O21" s="164"/>
      <c r="P21" s="164"/>
      <c r="Q21" s="165"/>
    </row>
    <row r="22" spans="1:17" ht="27" customHeight="1" thickBot="1">
      <c r="A22" s="41" t="s">
        <v>97</v>
      </c>
      <c r="B22" s="153" t="s">
        <v>81</v>
      </c>
      <c r="C22" s="153"/>
      <c r="D22" s="153"/>
      <c r="E22" s="9" t="s">
        <v>21</v>
      </c>
      <c r="F22" s="42">
        <v>1</v>
      </c>
      <c r="G22" s="43"/>
      <c r="H22" s="44">
        <f>F22*G22</f>
        <v>0</v>
      </c>
      <c r="K22" s="51"/>
      <c r="L22" s="52"/>
      <c r="M22" s="52"/>
      <c r="N22" s="52"/>
      <c r="O22" s="36" t="s">
        <v>50</v>
      </c>
      <c r="P22" s="54" t="s">
        <v>131</v>
      </c>
      <c r="Q22" s="53" t="s">
        <v>51</v>
      </c>
    </row>
    <row r="23" spans="1:17" ht="27.75" customHeight="1" thickBot="1">
      <c r="A23" s="41" t="s">
        <v>98</v>
      </c>
      <c r="B23" s="154" t="s">
        <v>81</v>
      </c>
      <c r="C23" s="155"/>
      <c r="D23" s="156"/>
      <c r="E23" s="9" t="s">
        <v>72</v>
      </c>
      <c r="F23" s="42">
        <v>1</v>
      </c>
      <c r="G23" s="48"/>
      <c r="H23" s="44">
        <f t="shared" ref="H23:H24" si="3">F23*G23</f>
        <v>0</v>
      </c>
      <c r="K23" s="3" t="s">
        <v>99</v>
      </c>
      <c r="L23" s="157" t="s">
        <v>79</v>
      </c>
      <c r="M23" s="158"/>
      <c r="N23" s="159"/>
      <c r="O23" s="46">
        <v>1</v>
      </c>
      <c r="P23" s="55"/>
      <c r="Q23" s="55">
        <f>P23*O23</f>
        <v>0</v>
      </c>
    </row>
    <row r="24" spans="1:17" ht="26.25" customHeight="1" thickBot="1">
      <c r="A24" s="41" t="s">
        <v>100</v>
      </c>
      <c r="B24" s="154" t="s">
        <v>87</v>
      </c>
      <c r="C24" s="155"/>
      <c r="D24" s="156"/>
      <c r="E24" s="9" t="s">
        <v>22</v>
      </c>
      <c r="F24" s="42">
        <v>1</v>
      </c>
      <c r="G24" s="48"/>
      <c r="H24" s="44">
        <f t="shared" si="3"/>
        <v>0</v>
      </c>
      <c r="K24" s="3" t="s">
        <v>101</v>
      </c>
      <c r="L24" s="160" t="s">
        <v>83</v>
      </c>
      <c r="M24" s="161"/>
      <c r="N24" s="162"/>
      <c r="O24" s="50">
        <v>1</v>
      </c>
      <c r="P24" s="56"/>
      <c r="Q24" s="55">
        <f>P24*O24</f>
        <v>0</v>
      </c>
    </row>
    <row r="25" spans="1:17" ht="28.5" customHeight="1" thickBot="1">
      <c r="A25" s="147" t="s">
        <v>96</v>
      </c>
      <c r="B25" s="148"/>
      <c r="C25" s="148"/>
      <c r="D25" s="148"/>
      <c r="E25" s="148"/>
      <c r="F25" s="148"/>
      <c r="G25" s="148"/>
      <c r="H25" s="149"/>
      <c r="K25" s="163" t="s">
        <v>102</v>
      </c>
      <c r="L25" s="164"/>
      <c r="M25" s="164"/>
      <c r="N25" s="164"/>
      <c r="O25" s="164"/>
      <c r="P25" s="164"/>
      <c r="Q25" s="165"/>
    </row>
    <row r="26" spans="1:17" ht="30" customHeight="1" thickBot="1">
      <c r="A26" s="150"/>
      <c r="B26" s="151"/>
      <c r="C26" s="151"/>
      <c r="D26" s="152"/>
      <c r="E26" s="35" t="s">
        <v>40</v>
      </c>
      <c r="F26" s="36" t="s">
        <v>50</v>
      </c>
      <c r="G26" s="54" t="s">
        <v>131</v>
      </c>
      <c r="H26" s="54" t="s">
        <v>51</v>
      </c>
      <c r="K26" s="51"/>
      <c r="L26" s="52"/>
      <c r="M26" s="52"/>
      <c r="N26" s="52"/>
      <c r="O26" s="36" t="s">
        <v>50</v>
      </c>
      <c r="P26" s="54" t="s">
        <v>131</v>
      </c>
      <c r="Q26" s="53" t="s">
        <v>51</v>
      </c>
    </row>
    <row r="27" spans="1:17" ht="28.5" customHeight="1" thickBot="1">
      <c r="A27" s="41" t="s">
        <v>103</v>
      </c>
      <c r="B27" s="153" t="s">
        <v>81</v>
      </c>
      <c r="C27" s="153"/>
      <c r="D27" s="153"/>
      <c r="E27" s="9" t="s">
        <v>21</v>
      </c>
      <c r="F27" s="42">
        <v>1</v>
      </c>
      <c r="G27" s="43"/>
      <c r="H27" s="44">
        <f>F27*G27</f>
        <v>0</v>
      </c>
      <c r="K27" s="3" t="s">
        <v>104</v>
      </c>
      <c r="L27" s="157" t="s">
        <v>79</v>
      </c>
      <c r="M27" s="158"/>
      <c r="N27" s="159"/>
      <c r="O27" s="46">
        <v>1</v>
      </c>
      <c r="P27" s="55"/>
      <c r="Q27" s="55">
        <f>P27*O27</f>
        <v>0</v>
      </c>
    </row>
    <row r="28" spans="1:17" ht="33" customHeight="1" thickBot="1">
      <c r="A28" s="41" t="s">
        <v>105</v>
      </c>
      <c r="B28" s="154" t="s">
        <v>81</v>
      </c>
      <c r="C28" s="155"/>
      <c r="D28" s="156"/>
      <c r="E28" s="9" t="s">
        <v>72</v>
      </c>
      <c r="F28" s="42">
        <v>1</v>
      </c>
      <c r="G28" s="48"/>
      <c r="H28" s="44">
        <f t="shared" ref="H28:H29" si="4">F28*G28</f>
        <v>0</v>
      </c>
      <c r="K28" s="3" t="s">
        <v>106</v>
      </c>
      <c r="L28" s="166" t="s">
        <v>83</v>
      </c>
      <c r="M28" s="167"/>
      <c r="N28" s="168"/>
      <c r="O28" s="57">
        <v>1</v>
      </c>
      <c r="P28" s="55"/>
      <c r="Q28" s="55">
        <f>P28*O28</f>
        <v>0</v>
      </c>
    </row>
    <row r="29" spans="1:17" ht="20.25" customHeight="1" thickBot="1">
      <c r="A29" s="41" t="s">
        <v>107</v>
      </c>
      <c r="B29" s="154" t="s">
        <v>87</v>
      </c>
      <c r="C29" s="155"/>
      <c r="D29" s="156"/>
      <c r="E29" s="9" t="s">
        <v>22</v>
      </c>
      <c r="F29" s="42">
        <v>1</v>
      </c>
      <c r="G29" s="48"/>
      <c r="H29" s="44">
        <f t="shared" si="4"/>
        <v>0</v>
      </c>
    </row>
    <row r="30" spans="1:17" ht="24.75" customHeight="1" thickBot="1">
      <c r="A30" s="147" t="s">
        <v>102</v>
      </c>
      <c r="B30" s="148"/>
      <c r="C30" s="148"/>
      <c r="D30" s="148"/>
      <c r="E30" s="148"/>
      <c r="F30" s="148"/>
      <c r="G30" s="148"/>
      <c r="H30" s="149"/>
      <c r="O30" s="58" t="s">
        <v>51</v>
      </c>
      <c r="Q30" s="59">
        <f>SUM(Q7:Q8,Q11:Q12,Q15:Q16,Q19:Q20,Q23:Q24,Q27:Q28)</f>
        <v>0</v>
      </c>
    </row>
    <row r="31" spans="1:17" ht="33" customHeight="1" thickBot="1">
      <c r="A31" s="150"/>
      <c r="B31" s="151"/>
      <c r="C31" s="151"/>
      <c r="D31" s="152"/>
      <c r="E31" s="35" t="s">
        <v>64</v>
      </c>
      <c r="F31" s="36" t="s">
        <v>50</v>
      </c>
      <c r="G31" s="54" t="s">
        <v>131</v>
      </c>
      <c r="H31" s="54" t="s">
        <v>51</v>
      </c>
    </row>
    <row r="32" spans="1:17" ht="31.5" customHeight="1" thickBot="1">
      <c r="A32" s="41" t="s">
        <v>108</v>
      </c>
      <c r="B32" s="153" t="s">
        <v>81</v>
      </c>
      <c r="C32" s="153"/>
      <c r="D32" s="153"/>
      <c r="E32" s="9" t="s">
        <v>21</v>
      </c>
      <c r="F32" s="42">
        <v>1</v>
      </c>
      <c r="G32" s="43"/>
      <c r="H32" s="44">
        <f>F32*G32</f>
        <v>0</v>
      </c>
    </row>
    <row r="33" spans="1:8" ht="21.75" customHeight="1" thickBot="1">
      <c r="A33" s="41" t="s">
        <v>109</v>
      </c>
      <c r="B33" s="154" t="s">
        <v>81</v>
      </c>
      <c r="C33" s="155"/>
      <c r="D33" s="156"/>
      <c r="E33" s="9" t="s">
        <v>72</v>
      </c>
      <c r="F33" s="42">
        <v>1</v>
      </c>
      <c r="G33" s="48"/>
      <c r="H33" s="44">
        <f t="shared" ref="H33:H34" si="5">F33*G33</f>
        <v>0</v>
      </c>
    </row>
    <row r="34" spans="1:8" ht="35.25" customHeight="1">
      <c r="A34" s="41" t="s">
        <v>110</v>
      </c>
      <c r="B34" s="154" t="s">
        <v>87</v>
      </c>
      <c r="C34" s="155"/>
      <c r="D34" s="156"/>
      <c r="E34" s="9" t="s">
        <v>22</v>
      </c>
      <c r="F34" s="42">
        <v>1</v>
      </c>
      <c r="G34" s="48"/>
      <c r="H34" s="44">
        <f t="shared" si="5"/>
        <v>0</v>
      </c>
    </row>
    <row r="35" spans="1:8" ht="21" customHeight="1" thickBot="1"/>
    <row r="36" spans="1:8" ht="19.5" customHeight="1" thickBot="1">
      <c r="F36" s="58" t="s">
        <v>51</v>
      </c>
      <c r="H36" s="59">
        <f>SUM(H7:H9,H12:H14,H17:H19,H22:H24,H27:H29,H32:H34)</f>
        <v>0</v>
      </c>
    </row>
    <row r="37" spans="1:8" ht="24.75" customHeight="1" thickBot="1"/>
    <row r="38" spans="1:8" ht="15.75" thickBot="1">
      <c r="C38" s="60" t="s">
        <v>111</v>
      </c>
      <c r="D38" s="61">
        <f>H36+Q30</f>
        <v>0</v>
      </c>
    </row>
  </sheetData>
  <mergeCells count="52">
    <mergeCell ref="B6:D6"/>
    <mergeCell ref="L6:N6"/>
    <mergeCell ref="A2:O2"/>
    <mergeCell ref="A4:H4"/>
    <mergeCell ref="K4:Q4"/>
    <mergeCell ref="A5:H5"/>
    <mergeCell ref="K5:Q5"/>
    <mergeCell ref="B13:D13"/>
    <mergeCell ref="K13:Q13"/>
    <mergeCell ref="B7:D7"/>
    <mergeCell ref="L7:N7"/>
    <mergeCell ref="B8:D8"/>
    <mergeCell ref="L8:N8"/>
    <mergeCell ref="B9:D9"/>
    <mergeCell ref="K9:Q9"/>
    <mergeCell ref="A10:H10"/>
    <mergeCell ref="A11:D11"/>
    <mergeCell ref="L11:N11"/>
    <mergeCell ref="B12:D12"/>
    <mergeCell ref="L12:N12"/>
    <mergeCell ref="A21:D21"/>
    <mergeCell ref="K21:Q21"/>
    <mergeCell ref="B14:D14"/>
    <mergeCell ref="A15:H15"/>
    <mergeCell ref="L15:N15"/>
    <mergeCell ref="A16:D16"/>
    <mergeCell ref="L16:N16"/>
    <mergeCell ref="B17:D17"/>
    <mergeCell ref="K17:Q17"/>
    <mergeCell ref="B18:D18"/>
    <mergeCell ref="B19:D19"/>
    <mergeCell ref="L19:N19"/>
    <mergeCell ref="A20:H20"/>
    <mergeCell ref="L20:N20"/>
    <mergeCell ref="B29:D29"/>
    <mergeCell ref="B22:D22"/>
    <mergeCell ref="B23:D23"/>
    <mergeCell ref="L23:N23"/>
    <mergeCell ref="B24:D24"/>
    <mergeCell ref="L24:N24"/>
    <mergeCell ref="A25:H25"/>
    <mergeCell ref="K25:Q25"/>
    <mergeCell ref="A26:D26"/>
    <mergeCell ref="B27:D27"/>
    <mergeCell ref="L27:N27"/>
    <mergeCell ref="B28:D28"/>
    <mergeCell ref="L28:N28"/>
    <mergeCell ref="A30:H30"/>
    <mergeCell ref="A31:D31"/>
    <mergeCell ref="B32:D32"/>
    <mergeCell ref="B33:D33"/>
    <mergeCell ref="B34:D34"/>
  </mergeCells>
  <pageMargins left="0.7" right="0.7" top="0.75" bottom="0.75" header="0.3" footer="0.3"/>
  <pageSetup paperSize="8" scale="67" orientation="landscape" r:id="rId1"/>
  <colBreaks count="1" manualBreakCount="1">
    <brk id="1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4931F-88A4-4F2C-AC33-0FF30AA65547}">
  <sheetPr>
    <pageSetUpPr fitToPage="1"/>
  </sheetPr>
  <dimension ref="B1:V52"/>
  <sheetViews>
    <sheetView tabSelected="1" topLeftCell="A19" zoomScale="98" zoomScaleNormal="98" zoomScaleSheetLayoutView="98" workbookViewId="0">
      <selection activeCell="E27" sqref="E27"/>
    </sheetView>
  </sheetViews>
  <sheetFormatPr baseColWidth="10" defaultRowHeight="15"/>
  <cols>
    <col min="1" max="1" width="7" customWidth="1"/>
    <col min="2" max="2" width="25.140625" customWidth="1"/>
    <col min="3" max="3" width="19.85546875" customWidth="1"/>
    <col min="4" max="4" width="18.5703125" customWidth="1"/>
    <col min="5" max="6" width="18" customWidth="1"/>
    <col min="7" max="8" width="21.42578125" customWidth="1"/>
    <col min="9" max="9" width="16.28515625" customWidth="1"/>
    <col min="10" max="10" width="19.7109375" customWidth="1"/>
    <col min="11" max="13" width="19.85546875" customWidth="1"/>
    <col min="14" max="14" width="21" customWidth="1"/>
    <col min="15" max="15" width="13.85546875" customWidth="1"/>
    <col min="22" max="22" width="14.140625" style="62" customWidth="1"/>
  </cols>
  <sheetData>
    <row r="1" spans="2:22" ht="15.75" thickBot="1"/>
    <row r="2" spans="2:22" ht="15" customHeight="1">
      <c r="B2" s="194" t="s">
        <v>112</v>
      </c>
      <c r="C2" s="195"/>
      <c r="D2" s="195"/>
      <c r="E2" s="195"/>
      <c r="F2" s="195"/>
      <c r="G2" s="195"/>
      <c r="H2" s="195"/>
      <c r="I2" s="196"/>
      <c r="J2" s="63"/>
      <c r="K2" s="63"/>
      <c r="L2" s="63"/>
      <c r="M2" s="63"/>
      <c r="N2" s="63"/>
      <c r="O2" s="63"/>
      <c r="P2" s="63"/>
      <c r="Q2" s="63"/>
      <c r="R2" s="63"/>
      <c r="S2" s="63"/>
    </row>
    <row r="3" spans="2:22" ht="34.5" customHeight="1" thickBot="1">
      <c r="B3" s="197"/>
      <c r="C3" s="198"/>
      <c r="D3" s="198"/>
      <c r="E3" s="198"/>
      <c r="F3" s="198"/>
      <c r="G3" s="198"/>
      <c r="H3" s="198"/>
      <c r="I3" s="199"/>
      <c r="J3" s="63"/>
      <c r="K3" s="63"/>
      <c r="L3" s="63"/>
      <c r="M3" s="63"/>
      <c r="N3" s="63"/>
      <c r="O3" s="63"/>
      <c r="P3" s="63"/>
      <c r="Q3" s="63"/>
      <c r="R3" s="63"/>
      <c r="S3" s="63"/>
    </row>
    <row r="4" spans="2:22" ht="15.75" thickBot="1">
      <c r="V4" s="64"/>
    </row>
    <row r="5" spans="2:22" ht="30.75" customHeight="1">
      <c r="B5" s="200" t="s">
        <v>113</v>
      </c>
      <c r="C5" s="201"/>
      <c r="D5" s="201"/>
      <c r="E5" s="201"/>
      <c r="F5" s="201"/>
      <c r="G5" s="201"/>
      <c r="H5" s="201"/>
      <c r="I5" s="202"/>
      <c r="K5" s="203" t="s">
        <v>114</v>
      </c>
      <c r="L5" s="204"/>
      <c r="M5" s="204"/>
      <c r="N5" s="205"/>
      <c r="V5"/>
    </row>
    <row r="6" spans="2:22" ht="35.25" customHeight="1" thickBot="1">
      <c r="B6" s="65" t="s">
        <v>65</v>
      </c>
      <c r="C6" s="66" t="s">
        <v>115</v>
      </c>
      <c r="D6" s="67" t="s">
        <v>116</v>
      </c>
      <c r="E6" s="67" t="s">
        <v>18</v>
      </c>
      <c r="F6" s="67" t="s">
        <v>23</v>
      </c>
      <c r="G6" s="79" t="s">
        <v>132</v>
      </c>
      <c r="H6" s="68" t="s">
        <v>133</v>
      </c>
      <c r="I6" s="69" t="s">
        <v>51</v>
      </c>
      <c r="K6" s="206"/>
      <c r="L6" s="207"/>
      <c r="M6" s="207"/>
      <c r="N6" s="208"/>
      <c r="V6"/>
    </row>
    <row r="7" spans="2:22" ht="34.5" customHeight="1" thickBot="1">
      <c r="B7" s="70" t="s">
        <v>117</v>
      </c>
      <c r="C7" s="71" t="s">
        <v>118</v>
      </c>
      <c r="D7" s="72" t="s">
        <v>119</v>
      </c>
      <c r="E7" s="72">
        <v>6</v>
      </c>
      <c r="F7" s="73">
        <v>250</v>
      </c>
      <c r="G7" s="74"/>
      <c r="H7" s="75">
        <f>G7*1.2</f>
        <v>0</v>
      </c>
      <c r="I7" s="76">
        <f>(H7*E7)*F7</f>
        <v>0</v>
      </c>
      <c r="K7" s="10" t="s">
        <v>24</v>
      </c>
      <c r="L7" s="79" t="s">
        <v>132</v>
      </c>
      <c r="M7" s="68" t="s">
        <v>133</v>
      </c>
      <c r="N7" s="10" t="s">
        <v>51</v>
      </c>
      <c r="V7"/>
    </row>
    <row r="8" spans="2:22" ht="22.5" customHeight="1" thickBot="1">
      <c r="B8" s="191" t="s">
        <v>77</v>
      </c>
      <c r="C8" s="192"/>
      <c r="D8" s="192"/>
      <c r="E8" s="192"/>
      <c r="F8" s="192"/>
      <c r="G8" s="192"/>
      <c r="H8" s="192"/>
      <c r="I8" s="193"/>
      <c r="K8" s="77">
        <v>1</v>
      </c>
      <c r="L8" s="78"/>
      <c r="M8" s="78">
        <f>L8*1.2</f>
        <v>0</v>
      </c>
      <c r="N8" s="78">
        <f>M8*K8</f>
        <v>0</v>
      </c>
      <c r="V8"/>
    </row>
    <row r="9" spans="2:22" ht="26.25" customHeight="1" thickBot="1">
      <c r="B9" s="65" t="s">
        <v>65</v>
      </c>
      <c r="C9" s="66" t="s">
        <v>115</v>
      </c>
      <c r="D9" s="67" t="s">
        <v>116</v>
      </c>
      <c r="E9" s="67" t="s">
        <v>18</v>
      </c>
      <c r="F9" s="67" t="s">
        <v>23</v>
      </c>
      <c r="G9" s="79" t="s">
        <v>132</v>
      </c>
      <c r="H9" s="68" t="s">
        <v>131</v>
      </c>
      <c r="I9" s="69" t="s">
        <v>51</v>
      </c>
      <c r="N9" s="62"/>
      <c r="V9"/>
    </row>
    <row r="10" spans="2:22" ht="36" customHeight="1" thickBot="1">
      <c r="B10" s="80" t="s">
        <v>121</v>
      </c>
      <c r="C10" s="9" t="s">
        <v>118</v>
      </c>
      <c r="D10" s="81" t="s">
        <v>119</v>
      </c>
      <c r="E10" s="72">
        <v>6</v>
      </c>
      <c r="F10" s="72">
        <v>2</v>
      </c>
      <c r="G10" s="82"/>
      <c r="H10" s="75"/>
      <c r="I10" s="76">
        <f>(H10*E10)*F10</f>
        <v>0</v>
      </c>
      <c r="N10" s="62"/>
      <c r="V10"/>
    </row>
    <row r="11" spans="2:22" ht="23.25" customHeight="1">
      <c r="B11" s="191" t="s">
        <v>85</v>
      </c>
      <c r="C11" s="192"/>
      <c r="D11" s="192"/>
      <c r="E11" s="192"/>
      <c r="F11" s="192"/>
      <c r="G11" s="192"/>
      <c r="H11" s="192"/>
      <c r="I11" s="193"/>
      <c r="N11" s="62"/>
      <c r="V11"/>
    </row>
    <row r="12" spans="2:22" ht="30" customHeight="1" thickBot="1">
      <c r="B12" s="65" t="s">
        <v>65</v>
      </c>
      <c r="C12" s="66" t="s">
        <v>115</v>
      </c>
      <c r="D12" s="67" t="s">
        <v>116</v>
      </c>
      <c r="E12" s="67" t="s">
        <v>18</v>
      </c>
      <c r="F12" s="67" t="s">
        <v>23</v>
      </c>
      <c r="G12" s="79" t="s">
        <v>132</v>
      </c>
      <c r="H12" s="68" t="s">
        <v>131</v>
      </c>
      <c r="I12" s="69" t="s">
        <v>51</v>
      </c>
      <c r="N12" s="62"/>
      <c r="V12"/>
    </row>
    <row r="13" spans="2:22" ht="34.5" customHeight="1" thickBot="1">
      <c r="B13" s="80" t="s">
        <v>122</v>
      </c>
      <c r="C13" s="9" t="s">
        <v>118</v>
      </c>
      <c r="D13" s="81" t="s">
        <v>119</v>
      </c>
      <c r="E13" s="72">
        <v>6</v>
      </c>
      <c r="F13" s="72">
        <v>2</v>
      </c>
      <c r="G13" s="82"/>
      <c r="H13" s="75"/>
      <c r="I13" s="76">
        <f>(H13*E13)*F13</f>
        <v>0</v>
      </c>
      <c r="N13" s="62"/>
      <c r="V13"/>
    </row>
    <row r="14" spans="2:22" ht="26.25" customHeight="1">
      <c r="B14" s="191" t="s">
        <v>91</v>
      </c>
      <c r="C14" s="192"/>
      <c r="D14" s="192"/>
      <c r="E14" s="192"/>
      <c r="F14" s="192"/>
      <c r="G14" s="192"/>
      <c r="H14" s="192"/>
      <c r="I14" s="193"/>
      <c r="N14" s="62"/>
      <c r="V14"/>
    </row>
    <row r="15" spans="2:22" ht="34.5" customHeight="1" thickBot="1">
      <c r="B15" s="65" t="s">
        <v>65</v>
      </c>
      <c r="C15" s="66" t="s">
        <v>115</v>
      </c>
      <c r="D15" s="67" t="s">
        <v>116</v>
      </c>
      <c r="E15" s="67" t="s">
        <v>18</v>
      </c>
      <c r="F15" s="67" t="s">
        <v>23</v>
      </c>
      <c r="G15" s="79" t="s">
        <v>132</v>
      </c>
      <c r="H15" s="68" t="s">
        <v>131</v>
      </c>
      <c r="I15" s="69" t="s">
        <v>51</v>
      </c>
      <c r="N15" s="62"/>
      <c r="V15"/>
    </row>
    <row r="16" spans="2:22" ht="34.5" customHeight="1" thickBot="1">
      <c r="B16" s="80" t="s">
        <v>123</v>
      </c>
      <c r="C16" s="9" t="s">
        <v>118</v>
      </c>
      <c r="D16" s="81" t="s">
        <v>119</v>
      </c>
      <c r="E16" s="72">
        <v>6</v>
      </c>
      <c r="F16" s="73">
        <v>2</v>
      </c>
      <c r="G16" s="83"/>
      <c r="H16" s="75"/>
      <c r="I16" s="76">
        <f>(H16*E16)*F16</f>
        <v>0</v>
      </c>
      <c r="N16" s="62"/>
      <c r="V16"/>
    </row>
    <row r="17" spans="2:22" ht="24.75" customHeight="1">
      <c r="B17" s="191" t="s">
        <v>96</v>
      </c>
      <c r="C17" s="192"/>
      <c r="D17" s="192"/>
      <c r="E17" s="192"/>
      <c r="F17" s="192"/>
      <c r="G17" s="192"/>
      <c r="H17" s="192"/>
      <c r="I17" s="193"/>
      <c r="N17" s="62"/>
      <c r="V17"/>
    </row>
    <row r="18" spans="2:22" ht="37.5" customHeight="1" thickBot="1">
      <c r="B18" s="65" t="s">
        <v>65</v>
      </c>
      <c r="C18" s="66" t="s">
        <v>115</v>
      </c>
      <c r="D18" s="67" t="s">
        <v>116</v>
      </c>
      <c r="E18" s="67" t="s">
        <v>18</v>
      </c>
      <c r="F18" s="67" t="s">
        <v>23</v>
      </c>
      <c r="G18" s="79" t="s">
        <v>132</v>
      </c>
      <c r="H18" s="68" t="s">
        <v>131</v>
      </c>
      <c r="I18" s="69" t="s">
        <v>51</v>
      </c>
      <c r="N18" s="62"/>
      <c r="V18"/>
    </row>
    <row r="19" spans="2:22" ht="37.5" customHeight="1" thickBot="1">
      <c r="B19" s="80" t="s">
        <v>124</v>
      </c>
      <c r="C19" s="9" t="s">
        <v>118</v>
      </c>
      <c r="D19" s="81" t="s">
        <v>119</v>
      </c>
      <c r="E19" s="72">
        <v>6</v>
      </c>
      <c r="F19" s="72">
        <v>2</v>
      </c>
      <c r="G19" s="82"/>
      <c r="H19" s="75"/>
      <c r="I19" s="76">
        <f>(H19*E19)*F19</f>
        <v>0</v>
      </c>
      <c r="N19" s="62"/>
      <c r="V19"/>
    </row>
    <row r="20" spans="2:22" ht="25.5" customHeight="1">
      <c r="B20" s="191" t="s">
        <v>125</v>
      </c>
      <c r="C20" s="192"/>
      <c r="D20" s="192"/>
      <c r="E20" s="192"/>
      <c r="F20" s="192"/>
      <c r="G20" s="192"/>
      <c r="H20" s="192"/>
      <c r="I20" s="193"/>
      <c r="N20" s="62"/>
      <c r="V20"/>
    </row>
    <row r="21" spans="2:22" ht="37.5" customHeight="1" thickBot="1">
      <c r="B21" s="65" t="s">
        <v>65</v>
      </c>
      <c r="C21" s="66" t="s">
        <v>115</v>
      </c>
      <c r="D21" s="67" t="s">
        <v>116</v>
      </c>
      <c r="E21" s="67" t="s">
        <v>18</v>
      </c>
      <c r="F21" s="67" t="s">
        <v>23</v>
      </c>
      <c r="G21" s="79" t="s">
        <v>132</v>
      </c>
      <c r="H21" s="68" t="s">
        <v>131</v>
      </c>
      <c r="I21" s="69" t="s">
        <v>51</v>
      </c>
      <c r="N21" s="62"/>
      <c r="V21"/>
    </row>
    <row r="22" spans="2:22" ht="37.5" customHeight="1" thickBot="1">
      <c r="B22" s="80" t="s">
        <v>126</v>
      </c>
      <c r="C22" s="9" t="s">
        <v>118</v>
      </c>
      <c r="D22" s="81" t="s">
        <v>119</v>
      </c>
      <c r="E22" s="72">
        <v>6</v>
      </c>
      <c r="F22" s="72">
        <v>2</v>
      </c>
      <c r="G22" s="82"/>
      <c r="H22" s="75"/>
      <c r="I22" s="76">
        <f>(H22*E22)*F22</f>
        <v>0</v>
      </c>
      <c r="N22" s="62"/>
      <c r="V22"/>
    </row>
    <row r="23" spans="2:22" ht="34.5" customHeight="1" thickBot="1">
      <c r="N23" s="62"/>
      <c r="V23"/>
    </row>
    <row r="24" spans="2:22" ht="32.25" customHeight="1" thickBot="1">
      <c r="H24" s="84" t="s">
        <v>51</v>
      </c>
      <c r="I24" s="85">
        <f>SUM(I7,I10,I13,I16,I19,I22)</f>
        <v>0</v>
      </c>
      <c r="N24" s="62"/>
      <c r="V24"/>
    </row>
    <row r="25" spans="2:22" ht="29.25" customHeight="1" thickBot="1">
      <c r="C25" s="189" t="s">
        <v>134</v>
      </c>
      <c r="D25" s="190"/>
      <c r="E25" s="87"/>
      <c r="F25" s="86"/>
      <c r="N25" s="62"/>
      <c r="V25"/>
    </row>
    <row r="26" spans="2:22" ht="29.25" customHeight="1" thickBot="1">
      <c r="C26" s="95"/>
      <c r="D26" s="92" t="s">
        <v>120</v>
      </c>
      <c r="E26" s="87"/>
      <c r="F26" s="86"/>
      <c r="N26" s="62"/>
      <c r="V26"/>
    </row>
    <row r="27" spans="2:22" ht="29.25" customHeight="1">
      <c r="C27" s="93" t="s">
        <v>59</v>
      </c>
      <c r="D27" s="88">
        <f>'Collecte et transport'!F33</f>
        <v>0</v>
      </c>
      <c r="N27" s="62"/>
      <c r="V27"/>
    </row>
    <row r="28" spans="2:22" ht="29.25" customHeight="1">
      <c r="C28" s="94" t="s">
        <v>128</v>
      </c>
      <c r="D28" s="89">
        <f>'Conditionnement des bouteilles'!D38</f>
        <v>0</v>
      </c>
      <c r="N28" s="62"/>
      <c r="V28"/>
    </row>
    <row r="29" spans="2:22" ht="29.25" customHeight="1">
      <c r="C29" s="94" t="s">
        <v>129</v>
      </c>
      <c r="D29" s="89">
        <f>I24</f>
        <v>0</v>
      </c>
      <c r="N29" s="62"/>
      <c r="V29"/>
    </row>
    <row r="30" spans="2:22" ht="29.25" customHeight="1">
      <c r="C30" s="94" t="s">
        <v>130</v>
      </c>
      <c r="D30" s="89">
        <f>N8</f>
        <v>0</v>
      </c>
      <c r="N30" s="62"/>
      <c r="V30"/>
    </row>
    <row r="31" spans="2:22" ht="30.75" customHeight="1" thickBot="1">
      <c r="C31" s="90" t="s">
        <v>19</v>
      </c>
      <c r="D31" s="91">
        <f>SUM(D27:D29)</f>
        <v>0</v>
      </c>
      <c r="N31" s="62"/>
      <c r="V31"/>
    </row>
    <row r="32" spans="2:22" ht="30.75" customHeight="1">
      <c r="N32" s="62"/>
      <c r="V32"/>
    </row>
    <row r="33" spans="14:22" ht="30.75" customHeight="1">
      <c r="N33" s="62"/>
      <c r="V33"/>
    </row>
    <row r="34" spans="14:22" ht="30.75" customHeight="1">
      <c r="N34" s="62"/>
      <c r="V34"/>
    </row>
    <row r="35" spans="14:22" ht="30.75" customHeight="1">
      <c r="N35" s="62"/>
      <c r="V35"/>
    </row>
    <row r="36" spans="14:22" ht="33" customHeight="1">
      <c r="N36" s="62"/>
      <c r="V36"/>
    </row>
    <row r="37" spans="14:22" ht="30.75" customHeight="1">
      <c r="N37" s="62"/>
      <c r="V37"/>
    </row>
    <row r="38" spans="14:22" ht="27" customHeight="1">
      <c r="N38" s="62"/>
      <c r="V38"/>
    </row>
    <row r="39" spans="14:22" ht="29.25" customHeight="1">
      <c r="V39"/>
    </row>
    <row r="40" spans="14:22" ht="33" customHeight="1">
      <c r="V40"/>
    </row>
    <row r="41" spans="14:22" ht="25.5" customHeight="1">
      <c r="V41"/>
    </row>
    <row r="42" spans="14:22" ht="28.5" customHeight="1">
      <c r="V42"/>
    </row>
    <row r="43" spans="14:22" ht="32.25" customHeight="1">
      <c r="V43"/>
    </row>
    <row r="44" spans="14:22" ht="32.25" customHeight="1">
      <c r="N44" s="62"/>
      <c r="V44"/>
    </row>
    <row r="45" spans="14:22" ht="32.25" customHeight="1">
      <c r="N45" s="62"/>
      <c r="V45"/>
    </row>
    <row r="46" spans="14:22" ht="26.25" customHeight="1">
      <c r="N46" s="62"/>
      <c r="V46"/>
    </row>
    <row r="47" spans="14:22" ht="26.25" customHeight="1">
      <c r="N47" s="62"/>
      <c r="V47"/>
    </row>
    <row r="48" spans="14:22" ht="26.25" customHeight="1">
      <c r="N48" s="62"/>
      <c r="V48"/>
    </row>
    <row r="49" spans="14:22" ht="26.25" customHeight="1">
      <c r="N49" s="62"/>
      <c r="V49"/>
    </row>
    <row r="50" spans="14:22" ht="26.25" customHeight="1">
      <c r="N50" s="62"/>
      <c r="V50"/>
    </row>
    <row r="51" spans="14:22" ht="26.25" customHeight="1">
      <c r="N51" s="62"/>
      <c r="V51"/>
    </row>
    <row r="52" spans="14:22" ht="26.25" customHeight="1"/>
  </sheetData>
  <mergeCells count="9">
    <mergeCell ref="K5:N6"/>
    <mergeCell ref="B8:I8"/>
    <mergeCell ref="B11:I11"/>
    <mergeCell ref="B14:I14"/>
    <mergeCell ref="C25:D25"/>
    <mergeCell ref="B17:I17"/>
    <mergeCell ref="B20:I20"/>
    <mergeCell ref="B2:I3"/>
    <mergeCell ref="B5:I5"/>
  </mergeCells>
  <phoneticPr fontId="29" type="noConversion"/>
  <pageMargins left="0.7" right="0.7" top="0.75" bottom="0.75" header="0.3" footer="0.3"/>
  <pageSetup paperSize="8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Instructions</vt:lpstr>
      <vt:lpstr>Collecte et transport</vt:lpstr>
      <vt:lpstr>Conditionnement des bouteilles</vt:lpstr>
      <vt:lpstr>Stockage - Réversibilité</vt:lpstr>
      <vt:lpstr>'Collecte et transport'!Zone_d_impression</vt:lpstr>
      <vt:lpstr>'Conditionnement des bouteilles'!Zone_d_impression</vt:lpstr>
      <vt:lpstr>Instructions!Zone_d_impression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BIALUANGA MUKENDI Joel</dc:creator>
  <cp:lastModifiedBy>KAYI SANDA Claverie</cp:lastModifiedBy>
  <cp:lastPrinted>2025-07-25T09:08:55Z</cp:lastPrinted>
  <dcterms:created xsi:type="dcterms:W3CDTF">2024-11-04T11:05:08Z</dcterms:created>
  <dcterms:modified xsi:type="dcterms:W3CDTF">2025-07-25T09:10:38Z</dcterms:modified>
</cp:coreProperties>
</file>